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8р Грумант, Деревянный город, деком 2\Лот 3 Грумант, ДГ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лот1!$A$1:$DM$49</definedName>
  </definedNames>
  <calcPr calcId="152511"/>
</workbook>
</file>

<file path=xl/calcChain.xml><?xml version="1.0" encoding="utf-8"?>
<calcChain xmlns="http://schemas.openxmlformats.org/spreadsheetml/2006/main">
  <c r="DH38" i="3" l="1"/>
  <c r="DG37" i="3"/>
  <c r="DH37" i="3" s="1"/>
  <c r="DD36" i="3" l="1"/>
  <c r="DE15" i="3"/>
  <c r="DE16" i="3"/>
  <c r="DE17" i="3"/>
  <c r="DE18" i="3"/>
  <c r="DE19" i="3"/>
  <c r="DE20" i="3"/>
  <c r="DE25" i="3"/>
  <c r="DE26" i="3"/>
  <c r="DE27" i="3"/>
  <c r="DE29" i="3"/>
  <c r="DE30" i="3"/>
  <c r="DE31" i="3"/>
  <c r="DE32" i="3"/>
  <c r="DE33" i="3"/>
  <c r="DE35" i="3"/>
  <c r="DE36" i="3"/>
  <c r="DD35" i="3"/>
  <c r="DD33" i="3"/>
  <c r="DD32" i="3"/>
  <c r="DD31" i="3"/>
  <c r="DD30" i="3"/>
  <c r="DD29" i="3"/>
  <c r="DD27" i="3"/>
  <c r="DD26" i="3"/>
  <c r="DD25" i="3"/>
  <c r="DD20" i="3"/>
  <c r="DD19" i="3"/>
  <c r="DD18" i="3"/>
  <c r="DD17" i="3"/>
  <c r="DD16" i="3"/>
  <c r="DD15" i="3"/>
  <c r="DC28" i="3"/>
  <c r="DC24" i="3"/>
  <c r="DC14" i="3"/>
  <c r="DC9" i="3"/>
  <c r="DD24" i="3" l="1"/>
  <c r="DD14" i="3"/>
  <c r="DE14" i="3"/>
  <c r="DE24" i="3"/>
  <c r="DE28" i="3"/>
  <c r="DD28" i="3"/>
  <c r="CZ36" i="3" l="1"/>
  <c r="CR36" i="3"/>
  <c r="CQ36" i="3"/>
  <c r="CP36" i="3"/>
  <c r="CO36" i="3"/>
  <c r="CI36" i="3"/>
  <c r="CG36" i="3"/>
  <c r="CF36" i="3"/>
  <c r="CE36" i="3"/>
  <c r="CC36" i="3"/>
  <c r="CB36" i="3"/>
  <c r="CA36" i="3"/>
  <c r="BZ36" i="3"/>
  <c r="BX36" i="3"/>
  <c r="BT36" i="3"/>
  <c r="AT36" i="3"/>
  <c r="AV36" i="3"/>
  <c r="AX36" i="3"/>
  <c r="AP36" i="3"/>
  <c r="AQ36" i="3"/>
  <c r="AR36" i="3"/>
  <c r="AS36" i="3"/>
  <c r="AU36" i="3"/>
  <c r="AO36" i="3"/>
  <c r="BN36" i="3"/>
  <c r="BM36" i="3"/>
  <c r="BL36" i="3"/>
  <c r="BC36" i="3"/>
  <c r="BB36" i="3"/>
  <c r="BC11" i="3"/>
  <c r="BC10" i="3" s="1"/>
  <c r="BC9" i="3" s="1"/>
  <c r="BD11" i="3"/>
  <c r="BD10" i="3" s="1"/>
  <c r="BD9" i="3" s="1"/>
  <c r="BE11" i="3"/>
  <c r="BE10" i="3" s="1"/>
  <c r="BE9" i="3" s="1"/>
  <c r="BF11" i="3"/>
  <c r="BF10" i="3" s="1"/>
  <c r="BF9" i="3" s="1"/>
  <c r="BG11" i="3"/>
  <c r="BG10" i="3" s="1"/>
  <c r="BG9" i="3" s="1"/>
  <c r="BH11" i="3"/>
  <c r="BH10" i="3" s="1"/>
  <c r="BH9" i="3" s="1"/>
  <c r="BI11" i="3"/>
  <c r="BI10" i="3" s="1"/>
  <c r="BI9" i="3" s="1"/>
  <c r="BJ11" i="3"/>
  <c r="BJ10" i="3" s="1"/>
  <c r="BJ9" i="3" s="1"/>
  <c r="BK11" i="3"/>
  <c r="BK10" i="3" s="1"/>
  <c r="BK9" i="3" s="1"/>
  <c r="BL11" i="3"/>
  <c r="BL10" i="3" s="1"/>
  <c r="BL9" i="3" s="1"/>
  <c r="BM11" i="3"/>
  <c r="BM10" i="3" s="1"/>
  <c r="BM9" i="3" s="1"/>
  <c r="BN11" i="3"/>
  <c r="BN10" i="3" s="1"/>
  <c r="BN9" i="3" s="1"/>
  <c r="BC15" i="3"/>
  <c r="BD15" i="3"/>
  <c r="BE15" i="3"/>
  <c r="BF15" i="3"/>
  <c r="BG15" i="3"/>
  <c r="BH15" i="3"/>
  <c r="BI15" i="3"/>
  <c r="BJ15" i="3"/>
  <c r="BK15" i="3"/>
  <c r="BL15" i="3"/>
  <c r="BM15" i="3"/>
  <c r="BN15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A9" i="3"/>
  <c r="BB11" i="3"/>
  <c r="BB10" i="3" s="1"/>
  <c r="BB9" i="3" s="1"/>
  <c r="BA14" i="3"/>
  <c r="BB15" i="3"/>
  <c r="BB16" i="3"/>
  <c r="BB17" i="3"/>
  <c r="BB18" i="3"/>
  <c r="BB19" i="3"/>
  <c r="BB20" i="3"/>
  <c r="BA24" i="3"/>
  <c r="BB25" i="3"/>
  <c r="BB26" i="3"/>
  <c r="BB27" i="3"/>
  <c r="BA29" i="3"/>
  <c r="BB29" i="3" s="1"/>
  <c r="BB30" i="3"/>
  <c r="BB31" i="3"/>
  <c r="BB32" i="3"/>
  <c r="BB33" i="3"/>
  <c r="BB35" i="3"/>
  <c r="CI11" i="3"/>
  <c r="CI10" i="3" s="1"/>
  <c r="CI9" i="3" s="1"/>
  <c r="CJ11" i="3"/>
  <c r="CJ10" i="3" s="1"/>
  <c r="CJ9" i="3" s="1"/>
  <c r="CK11" i="3"/>
  <c r="CK10" i="3" s="1"/>
  <c r="CK9" i="3" s="1"/>
  <c r="CL11" i="3"/>
  <c r="CL10" i="3" s="1"/>
  <c r="CL9" i="3" s="1"/>
  <c r="CM11" i="3"/>
  <c r="CM10" i="3" s="1"/>
  <c r="CM9" i="3" s="1"/>
  <c r="CN11" i="3"/>
  <c r="CN10" i="3" s="1"/>
  <c r="CN9" i="3" s="1"/>
  <c r="CO11" i="3"/>
  <c r="CO10" i="3" s="1"/>
  <c r="CO9" i="3" s="1"/>
  <c r="CP11" i="3"/>
  <c r="CP10" i="3" s="1"/>
  <c r="CP9" i="3" s="1"/>
  <c r="CQ11" i="3"/>
  <c r="CQ10" i="3" s="1"/>
  <c r="CQ9" i="3" s="1"/>
  <c r="CR11" i="3"/>
  <c r="CR10" i="3" s="1"/>
  <c r="CR9" i="3" s="1"/>
  <c r="CS11" i="3"/>
  <c r="CS10" i="3" s="1"/>
  <c r="CS9" i="3" s="1"/>
  <c r="CT11" i="3"/>
  <c r="CT10" i="3" s="1"/>
  <c r="CT9" i="3" s="1"/>
  <c r="CU11" i="3"/>
  <c r="CU10" i="3" s="1"/>
  <c r="CU9" i="3" s="1"/>
  <c r="CV11" i="3"/>
  <c r="CV10" i="3" s="1"/>
  <c r="CV9" i="3" s="1"/>
  <c r="CW11" i="3"/>
  <c r="CW10" i="3" s="1"/>
  <c r="CW9" i="3" s="1"/>
  <c r="CX11" i="3"/>
  <c r="CX10" i="3" s="1"/>
  <c r="CX9" i="3" s="1"/>
  <c r="CY11" i="3"/>
  <c r="CY10" i="3" s="1"/>
  <c r="CY9" i="3" s="1"/>
  <c r="CZ11" i="3"/>
  <c r="CZ10" i="3" s="1"/>
  <c r="CZ9" i="3" s="1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BS11" i="3"/>
  <c r="BS10" i="3" s="1"/>
  <c r="BS9" i="3" s="1"/>
  <c r="BT11" i="3"/>
  <c r="BT10" i="3" s="1"/>
  <c r="BT9" i="3" s="1"/>
  <c r="BU11" i="3"/>
  <c r="BU10" i="3" s="1"/>
  <c r="BU9" i="3" s="1"/>
  <c r="BV11" i="3"/>
  <c r="BV10" i="3" s="1"/>
  <c r="BV9" i="3" s="1"/>
  <c r="BW11" i="3"/>
  <c r="BW10" i="3" s="1"/>
  <c r="BW9" i="3" s="1"/>
  <c r="BX11" i="3"/>
  <c r="BX10" i="3" s="1"/>
  <c r="BX9" i="3" s="1"/>
  <c r="BY11" i="3"/>
  <c r="BY10" i="3" s="1"/>
  <c r="BY9" i="3" s="1"/>
  <c r="BZ11" i="3"/>
  <c r="BZ10" i="3" s="1"/>
  <c r="BZ9" i="3" s="1"/>
  <c r="CA11" i="3"/>
  <c r="CA10" i="3" s="1"/>
  <c r="CA9" i="3" s="1"/>
  <c r="CB11" i="3"/>
  <c r="CB10" i="3" s="1"/>
  <c r="CB9" i="3" s="1"/>
  <c r="CC11" i="3"/>
  <c r="CC10" i="3" s="1"/>
  <c r="CC9" i="3" s="1"/>
  <c r="CD11" i="3"/>
  <c r="CD10" i="3" s="1"/>
  <c r="CD9" i="3" s="1"/>
  <c r="CE11" i="3"/>
  <c r="CE10" i="3" s="1"/>
  <c r="CE9" i="3" s="1"/>
  <c r="CF11" i="3"/>
  <c r="CF10" i="3" s="1"/>
  <c r="CF9" i="3" s="1"/>
  <c r="CG11" i="3"/>
  <c r="CG10" i="3" s="1"/>
  <c r="CG9" i="3" s="1"/>
  <c r="CH11" i="3"/>
  <c r="CH10" i="3" s="1"/>
  <c r="CH9" i="3" s="1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BL29" i="3" l="1"/>
  <c r="BL28" i="3" s="1"/>
  <c r="BD29" i="3"/>
  <c r="BK29" i="3"/>
  <c r="BK28" i="3" s="1"/>
  <c r="BC29" i="3"/>
  <c r="BC28" i="3" s="1"/>
  <c r="BN29" i="3"/>
  <c r="BJ29" i="3"/>
  <c r="BJ28" i="3" s="1"/>
  <c r="BF29" i="3"/>
  <c r="BF28" i="3" s="1"/>
  <c r="BH29" i="3"/>
  <c r="BH28" i="3" s="1"/>
  <c r="BG29" i="3"/>
  <c r="BG28" i="3" s="1"/>
  <c r="BM29" i="3"/>
  <c r="BI29" i="3"/>
  <c r="BE29" i="3"/>
  <c r="BE28" i="3" s="1"/>
  <c r="BN28" i="3"/>
  <c r="BN14" i="3"/>
  <c r="BN24" i="3"/>
  <c r="BM28" i="3"/>
  <c r="BM24" i="3"/>
  <c r="BM14" i="3"/>
  <c r="BL14" i="3"/>
  <c r="BL24" i="3"/>
  <c r="BK24" i="3"/>
  <c r="BK14" i="3"/>
  <c r="BJ24" i="3"/>
  <c r="BJ14" i="3"/>
  <c r="BI28" i="3"/>
  <c r="BI24" i="3"/>
  <c r="BI14" i="3"/>
  <c r="BH24" i="3"/>
  <c r="BH14" i="3"/>
  <c r="BG24" i="3"/>
  <c r="BG14" i="3"/>
  <c r="BF24" i="3"/>
  <c r="BF14" i="3"/>
  <c r="BE24" i="3"/>
  <c r="BE14" i="3"/>
  <c r="BD28" i="3"/>
  <c r="BD24" i="3"/>
  <c r="BD14" i="3"/>
  <c r="BC24" i="3"/>
  <c r="BC14" i="3"/>
  <c r="BB28" i="3"/>
  <c r="BA28" i="3"/>
  <c r="BB24" i="3"/>
  <c r="BB14" i="3"/>
  <c r="CZ24" i="3"/>
  <c r="BW28" i="3"/>
  <c r="BW24" i="3"/>
  <c r="CE14" i="3"/>
  <c r="CY28" i="3"/>
  <c r="CI28" i="3"/>
  <c r="CS24" i="3"/>
  <c r="CS14" i="3"/>
  <c r="CU14" i="3"/>
  <c r="CI14" i="3"/>
  <c r="CD28" i="3"/>
  <c r="BZ28" i="3"/>
  <c r="BV28" i="3"/>
  <c r="CH24" i="3"/>
  <c r="CD24" i="3"/>
  <c r="BZ24" i="3"/>
  <c r="BV24" i="3"/>
  <c r="CH14" i="3"/>
  <c r="CD14" i="3"/>
  <c r="BZ14" i="3"/>
  <c r="BV14" i="3"/>
  <c r="CZ28" i="3"/>
  <c r="CV28" i="3"/>
  <c r="CR28" i="3"/>
  <c r="CN28" i="3"/>
  <c r="CJ28" i="3"/>
  <c r="CX28" i="3"/>
  <c r="CT28" i="3"/>
  <c r="CP28" i="3"/>
  <c r="CL28" i="3"/>
  <c r="CZ14" i="3"/>
  <c r="CV14" i="3"/>
  <c r="CR14" i="3"/>
  <c r="CN14" i="3"/>
  <c r="CJ14" i="3"/>
  <c r="CX14" i="3"/>
  <c r="CT14" i="3"/>
  <c r="CP14" i="3"/>
  <c r="CL14" i="3"/>
  <c r="CE28" i="3"/>
  <c r="BS28" i="3"/>
  <c r="CA24" i="3"/>
  <c r="BW14" i="3"/>
  <c r="CU28" i="3"/>
  <c r="CM28" i="3"/>
  <c r="CO24" i="3"/>
  <c r="CO14" i="3"/>
  <c r="CQ14" i="3"/>
  <c r="CG28" i="3"/>
  <c r="CC28" i="3"/>
  <c r="BY28" i="3"/>
  <c r="BU28" i="3"/>
  <c r="CG24" i="3"/>
  <c r="CC24" i="3"/>
  <c r="BY24" i="3"/>
  <c r="BU24" i="3"/>
  <c r="CG14" i="3"/>
  <c r="CC14" i="3"/>
  <c r="BY14" i="3"/>
  <c r="BU14" i="3"/>
  <c r="CW28" i="3"/>
  <c r="CS28" i="3"/>
  <c r="CO28" i="3"/>
  <c r="CK28" i="3"/>
  <c r="CY24" i="3"/>
  <c r="CU24" i="3"/>
  <c r="CQ24" i="3"/>
  <c r="CM24" i="3"/>
  <c r="CI24" i="3"/>
  <c r="CA28" i="3"/>
  <c r="CE24" i="3"/>
  <c r="BS24" i="3"/>
  <c r="CA14" i="3"/>
  <c r="BS14" i="3"/>
  <c r="CQ28" i="3"/>
  <c r="CW24" i="3"/>
  <c r="CK24" i="3"/>
  <c r="CW14" i="3"/>
  <c r="CK14" i="3"/>
  <c r="CY14" i="3"/>
  <c r="CM14" i="3"/>
  <c r="CH28" i="3"/>
  <c r="CH37" i="3" s="1"/>
  <c r="CH39" i="3" s="1"/>
  <c r="CF28" i="3"/>
  <c r="CB28" i="3"/>
  <c r="BX28" i="3"/>
  <c r="BT28" i="3"/>
  <c r="CF24" i="3"/>
  <c r="CB24" i="3"/>
  <c r="BX24" i="3"/>
  <c r="BT24" i="3"/>
  <c r="CF14" i="3"/>
  <c r="CB14" i="3"/>
  <c r="BX14" i="3"/>
  <c r="BT14" i="3"/>
  <c r="CV24" i="3"/>
  <c r="CR24" i="3"/>
  <c r="CN24" i="3"/>
  <c r="CJ24" i="3"/>
  <c r="CX24" i="3"/>
  <c r="CT24" i="3"/>
  <c r="CP24" i="3"/>
  <c r="CL24" i="3"/>
  <c r="AN28" i="3"/>
  <c r="AN24" i="3"/>
  <c r="AN14" i="3"/>
  <c r="AN9" i="3"/>
  <c r="BH37" i="3" l="1"/>
  <c r="BH39" i="3" s="1"/>
  <c r="BF37" i="3"/>
  <c r="BF39" i="3" s="1"/>
  <c r="BN37" i="3"/>
  <c r="BN39" i="3" s="1"/>
  <c r="BM37" i="3"/>
  <c r="BM39" i="3" s="1"/>
  <c r="BL37" i="3"/>
  <c r="BL39" i="3" s="1"/>
  <c r="BK37" i="3"/>
  <c r="BK39" i="3" s="1"/>
  <c r="BJ37" i="3"/>
  <c r="BJ39" i="3" s="1"/>
  <c r="BI37" i="3"/>
  <c r="BI39" i="3" s="1"/>
  <c r="BG37" i="3"/>
  <c r="BG39" i="3" s="1"/>
  <c r="BE37" i="3"/>
  <c r="BE39" i="3" s="1"/>
  <c r="BD37" i="3"/>
  <c r="BD39" i="3" s="1"/>
  <c r="BC37" i="3"/>
  <c r="BC39" i="3" s="1"/>
  <c r="BB37" i="3"/>
  <c r="CS37" i="3"/>
  <c r="CS39" i="3" s="1"/>
  <c r="CZ37" i="3"/>
  <c r="CZ39" i="3" s="1"/>
  <c r="CO37" i="3"/>
  <c r="CO39" i="3" s="1"/>
  <c r="CU37" i="3"/>
  <c r="CU39" i="3" s="1"/>
  <c r="CQ37" i="3"/>
  <c r="CQ39" i="3" s="1"/>
  <c r="CN37" i="3"/>
  <c r="CN39" i="3" s="1"/>
  <c r="CM37" i="3"/>
  <c r="CM39" i="3" s="1"/>
  <c r="CK37" i="3"/>
  <c r="CK39" i="3" s="1"/>
  <c r="CJ37" i="3"/>
  <c r="CJ39" i="3" s="1"/>
  <c r="CI37" i="3"/>
  <c r="CI39" i="3" s="1"/>
  <c r="CE37" i="3"/>
  <c r="CE39" i="3" s="1"/>
  <c r="CR37" i="3"/>
  <c r="CR39" i="3" s="1"/>
  <c r="CY37" i="3"/>
  <c r="CY39" i="3" s="1"/>
  <c r="CV37" i="3"/>
  <c r="CV39" i="3" s="1"/>
  <c r="BW37" i="3"/>
  <c r="BW39" i="3" s="1"/>
  <c r="BU37" i="3"/>
  <c r="BU39" i="3" s="1"/>
  <c r="BV37" i="3"/>
  <c r="BV39" i="3" s="1"/>
  <c r="CF37" i="3"/>
  <c r="CF39" i="3" s="1"/>
  <c r="BY37" i="3"/>
  <c r="BY39" i="3" s="1"/>
  <c r="CX37" i="3"/>
  <c r="CX39" i="3" s="1"/>
  <c r="BZ37" i="3"/>
  <c r="BZ39" i="3" s="1"/>
  <c r="CT37" i="3"/>
  <c r="CT39" i="3" s="1"/>
  <c r="BT37" i="3"/>
  <c r="BT39" i="3" s="1"/>
  <c r="CA37" i="3"/>
  <c r="CA39" i="3" s="1"/>
  <c r="CC37" i="3"/>
  <c r="CC39" i="3" s="1"/>
  <c r="CL37" i="3"/>
  <c r="CL39" i="3" s="1"/>
  <c r="CD37" i="3"/>
  <c r="CD39" i="3" s="1"/>
  <c r="CB37" i="3"/>
  <c r="CB39" i="3" s="1"/>
  <c r="BX37" i="3"/>
  <c r="BX39" i="3" s="1"/>
  <c r="CW37" i="3"/>
  <c r="CW39" i="3" s="1"/>
  <c r="CG37" i="3"/>
  <c r="CG39" i="3" s="1"/>
  <c r="BS37" i="3"/>
  <c r="BS39" i="3" s="1"/>
  <c r="CP37" i="3"/>
  <c r="CP39" i="3" s="1"/>
  <c r="AH11" i="3"/>
  <c r="AH10" i="3" s="1"/>
  <c r="AH9" i="3" s="1"/>
  <c r="AI11" i="3"/>
  <c r="AI10" i="3" s="1"/>
  <c r="AI9" i="3" s="1"/>
  <c r="AP11" i="3"/>
  <c r="AP10" i="3" s="1"/>
  <c r="AP9" i="3" s="1"/>
  <c r="AQ11" i="3"/>
  <c r="AQ10" i="3" s="1"/>
  <c r="AQ9" i="3" s="1"/>
  <c r="AR11" i="3"/>
  <c r="AR10" i="3" s="1"/>
  <c r="AR9" i="3" s="1"/>
  <c r="AS11" i="3"/>
  <c r="AS10" i="3" s="1"/>
  <c r="AS9" i="3" s="1"/>
  <c r="AT11" i="3"/>
  <c r="AT10" i="3" s="1"/>
  <c r="AT9" i="3" s="1"/>
  <c r="AU11" i="3"/>
  <c r="AU10" i="3" s="1"/>
  <c r="AU9" i="3" s="1"/>
  <c r="AV11" i="3"/>
  <c r="AV10" i="3" s="1"/>
  <c r="AV9" i="3" s="1"/>
  <c r="AW11" i="3"/>
  <c r="AW10" i="3" s="1"/>
  <c r="AW9" i="3" s="1"/>
  <c r="AJ11" i="3"/>
  <c r="AJ10" i="3" s="1"/>
  <c r="AJ9" i="3" s="1"/>
  <c r="AX11" i="3"/>
  <c r="AX10" i="3" s="1"/>
  <c r="AX9" i="3" s="1"/>
  <c r="AK11" i="3"/>
  <c r="AK10" i="3" s="1"/>
  <c r="AK9" i="3" s="1"/>
  <c r="AH15" i="3"/>
  <c r="AI15" i="3"/>
  <c r="AP15" i="3"/>
  <c r="AQ15" i="3"/>
  <c r="AR15" i="3"/>
  <c r="AS15" i="3"/>
  <c r="AT15" i="3"/>
  <c r="AU15" i="3"/>
  <c r="AV15" i="3"/>
  <c r="AW15" i="3"/>
  <c r="AJ15" i="3"/>
  <c r="AX15" i="3"/>
  <c r="AK15" i="3"/>
  <c r="AH16" i="3"/>
  <c r="AI16" i="3"/>
  <c r="AP16" i="3"/>
  <c r="AQ16" i="3"/>
  <c r="AR16" i="3"/>
  <c r="AS16" i="3"/>
  <c r="AT16" i="3"/>
  <c r="AU16" i="3"/>
  <c r="AV16" i="3"/>
  <c r="AW16" i="3"/>
  <c r="AJ16" i="3"/>
  <c r="AX16" i="3"/>
  <c r="AK16" i="3"/>
  <c r="AH17" i="3"/>
  <c r="AI17" i="3"/>
  <c r="AP17" i="3"/>
  <c r="AQ17" i="3"/>
  <c r="AR17" i="3"/>
  <c r="AS17" i="3"/>
  <c r="AT17" i="3"/>
  <c r="AU17" i="3"/>
  <c r="AV17" i="3"/>
  <c r="AW17" i="3"/>
  <c r="AJ17" i="3"/>
  <c r="AX17" i="3"/>
  <c r="AK17" i="3"/>
  <c r="AH18" i="3"/>
  <c r="AI18" i="3"/>
  <c r="AP18" i="3"/>
  <c r="AQ18" i="3"/>
  <c r="AR18" i="3"/>
  <c r="AS18" i="3"/>
  <c r="AT18" i="3"/>
  <c r="AU18" i="3"/>
  <c r="AV18" i="3"/>
  <c r="AW18" i="3"/>
  <c r="AJ18" i="3"/>
  <c r="AX18" i="3"/>
  <c r="AK18" i="3"/>
  <c r="AH19" i="3"/>
  <c r="AI19" i="3"/>
  <c r="AP19" i="3"/>
  <c r="AQ19" i="3"/>
  <c r="AR19" i="3"/>
  <c r="AS19" i="3"/>
  <c r="AT19" i="3"/>
  <c r="AU19" i="3"/>
  <c r="AV19" i="3"/>
  <c r="AW19" i="3"/>
  <c r="AJ19" i="3"/>
  <c r="AX19" i="3"/>
  <c r="AK19" i="3"/>
  <c r="AH20" i="3"/>
  <c r="AI20" i="3"/>
  <c r="AP20" i="3"/>
  <c r="AQ20" i="3"/>
  <c r="AR20" i="3"/>
  <c r="AS20" i="3"/>
  <c r="AT20" i="3"/>
  <c r="AU20" i="3"/>
  <c r="AV20" i="3"/>
  <c r="AW20" i="3"/>
  <c r="AJ20" i="3"/>
  <c r="AX20" i="3"/>
  <c r="AK20" i="3"/>
  <c r="AH21" i="3"/>
  <c r="AI21" i="3"/>
  <c r="AP21" i="3"/>
  <c r="AQ21" i="3"/>
  <c r="AR21" i="3"/>
  <c r="AS21" i="3"/>
  <c r="AT21" i="3"/>
  <c r="AU21" i="3"/>
  <c r="AV21" i="3"/>
  <c r="AW21" i="3"/>
  <c r="AJ21" i="3"/>
  <c r="AX21" i="3"/>
  <c r="AK21" i="3"/>
  <c r="AH25" i="3"/>
  <c r="AI25" i="3"/>
  <c r="AP25" i="3"/>
  <c r="AQ25" i="3"/>
  <c r="AR25" i="3"/>
  <c r="AS25" i="3"/>
  <c r="AT25" i="3"/>
  <c r="AU25" i="3"/>
  <c r="AV25" i="3"/>
  <c r="AW25" i="3"/>
  <c r="AJ25" i="3"/>
  <c r="AX25" i="3"/>
  <c r="AK25" i="3"/>
  <c r="AH26" i="3"/>
  <c r="AI26" i="3"/>
  <c r="AP26" i="3"/>
  <c r="AQ26" i="3"/>
  <c r="AR26" i="3"/>
  <c r="AS26" i="3"/>
  <c r="AT26" i="3"/>
  <c r="AU26" i="3"/>
  <c r="AV26" i="3"/>
  <c r="AW26" i="3"/>
  <c r="AJ26" i="3"/>
  <c r="AX26" i="3"/>
  <c r="AK26" i="3"/>
  <c r="AH27" i="3"/>
  <c r="AI27" i="3"/>
  <c r="AP27" i="3"/>
  <c r="AQ27" i="3"/>
  <c r="AR27" i="3"/>
  <c r="AS27" i="3"/>
  <c r="AT27" i="3"/>
  <c r="AU27" i="3"/>
  <c r="AV27" i="3"/>
  <c r="AW27" i="3"/>
  <c r="AJ27" i="3"/>
  <c r="AX27" i="3"/>
  <c r="AK27" i="3"/>
  <c r="AH29" i="3"/>
  <c r="AI29" i="3"/>
  <c r="AP29" i="3"/>
  <c r="AQ29" i="3"/>
  <c r="AR29" i="3"/>
  <c r="AS29" i="3"/>
  <c r="AT29" i="3"/>
  <c r="AU29" i="3"/>
  <c r="AV29" i="3"/>
  <c r="AW29" i="3"/>
  <c r="AJ29" i="3"/>
  <c r="AX29" i="3"/>
  <c r="AK29" i="3"/>
  <c r="AH30" i="3"/>
  <c r="AI30" i="3"/>
  <c r="AP30" i="3"/>
  <c r="AQ30" i="3"/>
  <c r="AR30" i="3"/>
  <c r="AS30" i="3"/>
  <c r="AT30" i="3"/>
  <c r="AU30" i="3"/>
  <c r="AV30" i="3"/>
  <c r="AW30" i="3"/>
  <c r="AJ30" i="3"/>
  <c r="AX30" i="3"/>
  <c r="AK30" i="3"/>
  <c r="AH31" i="3"/>
  <c r="AI31" i="3"/>
  <c r="AP31" i="3"/>
  <c r="AQ31" i="3"/>
  <c r="AR31" i="3"/>
  <c r="AS31" i="3"/>
  <c r="AT31" i="3"/>
  <c r="AU31" i="3"/>
  <c r="AV31" i="3"/>
  <c r="AW31" i="3"/>
  <c r="AJ31" i="3"/>
  <c r="AX31" i="3"/>
  <c r="AK31" i="3"/>
  <c r="AH32" i="3"/>
  <c r="AI32" i="3"/>
  <c r="AP32" i="3"/>
  <c r="AQ32" i="3"/>
  <c r="AR32" i="3"/>
  <c r="AS32" i="3"/>
  <c r="AT32" i="3"/>
  <c r="AU32" i="3"/>
  <c r="AV32" i="3"/>
  <c r="AW32" i="3"/>
  <c r="AJ32" i="3"/>
  <c r="AX32" i="3"/>
  <c r="AK32" i="3"/>
  <c r="AH33" i="3"/>
  <c r="AI33" i="3"/>
  <c r="AP33" i="3"/>
  <c r="AQ33" i="3"/>
  <c r="AR33" i="3"/>
  <c r="AS33" i="3"/>
  <c r="AT33" i="3"/>
  <c r="AU33" i="3"/>
  <c r="AV33" i="3"/>
  <c r="AW33" i="3"/>
  <c r="AJ33" i="3"/>
  <c r="AX33" i="3"/>
  <c r="AK33" i="3"/>
  <c r="AH35" i="3"/>
  <c r="AI35" i="3"/>
  <c r="AP35" i="3"/>
  <c r="AQ35" i="3"/>
  <c r="AR35" i="3"/>
  <c r="AS35" i="3"/>
  <c r="AT35" i="3"/>
  <c r="AU35" i="3"/>
  <c r="AV35" i="3"/>
  <c r="AW35" i="3"/>
  <c r="AJ35" i="3"/>
  <c r="AX35" i="3"/>
  <c r="AK35" i="3"/>
  <c r="K11" i="3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W11" i="3"/>
  <c r="W10" i="3" s="1"/>
  <c r="W9" i="3" s="1"/>
  <c r="X11" i="3"/>
  <c r="X10" i="3" s="1"/>
  <c r="X9" i="3" s="1"/>
  <c r="Y11" i="3"/>
  <c r="Y10" i="3" s="1"/>
  <c r="Y9" i="3" s="1"/>
  <c r="Z11" i="3"/>
  <c r="Z10" i="3" s="1"/>
  <c r="Z9" i="3" s="1"/>
  <c r="AA11" i="3"/>
  <c r="AA10" i="3" s="1"/>
  <c r="AA9" i="3" s="1"/>
  <c r="AB11" i="3"/>
  <c r="AB10" i="3" s="1"/>
  <c r="AB9" i="3" s="1"/>
  <c r="AC11" i="3"/>
  <c r="AC10" i="3" s="1"/>
  <c r="AC9" i="3" s="1"/>
  <c r="AD11" i="3"/>
  <c r="AD10" i="3" s="1"/>
  <c r="AD9" i="3" s="1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BB39" i="3" l="1"/>
  <c r="K10" i="3"/>
  <c r="K9" i="3" s="1"/>
  <c r="DE11" i="3"/>
  <c r="DE10" i="3" s="1"/>
  <c r="DD11" i="3"/>
  <c r="DD10" i="3" s="1"/>
  <c r="AV24" i="3"/>
  <c r="AR24" i="3"/>
  <c r="AU24" i="3"/>
  <c r="AH28" i="3"/>
  <c r="AJ24" i="3"/>
  <c r="AS24" i="3"/>
  <c r="AK24" i="3"/>
  <c r="AH24" i="3"/>
  <c r="AR14" i="3"/>
  <c r="AQ14" i="3"/>
  <c r="AK28" i="3"/>
  <c r="AK14" i="3"/>
  <c r="AX28" i="3"/>
  <c r="AX24" i="3"/>
  <c r="AX14" i="3"/>
  <c r="AJ28" i="3"/>
  <c r="AJ14" i="3"/>
  <c r="AW24" i="3"/>
  <c r="AW14" i="3"/>
  <c r="AW28" i="3"/>
  <c r="AV28" i="3"/>
  <c r="AV14" i="3"/>
  <c r="AU28" i="3"/>
  <c r="AU14" i="3"/>
  <c r="AT28" i="3"/>
  <c r="AT24" i="3"/>
  <c r="AT14" i="3"/>
  <c r="AS28" i="3"/>
  <c r="AS14" i="3"/>
  <c r="AR28" i="3"/>
  <c r="AQ24" i="3"/>
  <c r="AQ28" i="3"/>
  <c r="AP24" i="3"/>
  <c r="AP28" i="3"/>
  <c r="AP14" i="3"/>
  <c r="AI24" i="3"/>
  <c r="AI28" i="3"/>
  <c r="AI14" i="3"/>
  <c r="AH14" i="3"/>
  <c r="AD24" i="3"/>
  <c r="AD14" i="3"/>
  <c r="AC24" i="3"/>
  <c r="AC14" i="3"/>
  <c r="AB24" i="3"/>
  <c r="AB14" i="3"/>
  <c r="AA14" i="3"/>
  <c r="AA24" i="3"/>
  <c r="Z24" i="3"/>
  <c r="Z14" i="3"/>
  <c r="Y24" i="3"/>
  <c r="Y14" i="3"/>
  <c r="X24" i="3"/>
  <c r="X14" i="3"/>
  <c r="W14" i="3"/>
  <c r="W24" i="3"/>
  <c r="V24" i="3"/>
  <c r="V14" i="3"/>
  <c r="U24" i="3"/>
  <c r="U14" i="3"/>
  <c r="T24" i="3"/>
  <c r="T14" i="3"/>
  <c r="S14" i="3"/>
  <c r="S24" i="3"/>
  <c r="R24" i="3"/>
  <c r="R14" i="3"/>
  <c r="Q24" i="3"/>
  <c r="Q14" i="3"/>
  <c r="P24" i="3"/>
  <c r="P14" i="3"/>
  <c r="O24" i="3"/>
  <c r="O14" i="3"/>
  <c r="N24" i="3"/>
  <c r="N14" i="3"/>
  <c r="M24" i="3"/>
  <c r="M14" i="3"/>
  <c r="L24" i="3"/>
  <c r="L14" i="3"/>
  <c r="K24" i="3"/>
  <c r="K14" i="3"/>
  <c r="DE9" i="3" l="1"/>
  <c r="DE37" i="3"/>
  <c r="DE39" i="3" s="1"/>
  <c r="DD9" i="3"/>
  <c r="DD37" i="3"/>
  <c r="DD39" i="3" s="1"/>
  <c r="AP37" i="3"/>
  <c r="AP39" i="3" s="1"/>
  <c r="AR37" i="3"/>
  <c r="AR39" i="3" s="1"/>
  <c r="AQ37" i="3"/>
  <c r="AQ39" i="3" s="1"/>
  <c r="AV37" i="3"/>
  <c r="AV39" i="3" s="1"/>
  <c r="AH37" i="3"/>
  <c r="AX37" i="3"/>
  <c r="AX39" i="3" s="1"/>
  <c r="AT37" i="3"/>
  <c r="AT39" i="3" s="1"/>
  <c r="AU37" i="3"/>
  <c r="AU39" i="3" s="1"/>
  <c r="AK37" i="3"/>
  <c r="AK39" i="3" s="1"/>
  <c r="AI37" i="3"/>
  <c r="AI39" i="3" s="1"/>
  <c r="AJ37" i="3"/>
  <c r="AJ39" i="3" s="1"/>
  <c r="AW37" i="3"/>
  <c r="AW39" i="3" s="1"/>
  <c r="AS37" i="3"/>
  <c r="AS39" i="3" s="1"/>
  <c r="J36" i="3"/>
  <c r="AH39" i="3" l="1"/>
  <c r="BR21" i="3"/>
  <c r="BR35" i="3"/>
  <c r="BR33" i="3"/>
  <c r="BR32" i="3"/>
  <c r="BR31" i="3"/>
  <c r="BR30" i="3"/>
  <c r="BR29" i="3"/>
  <c r="BR27" i="3"/>
  <c r="BR26" i="3"/>
  <c r="BR25" i="3"/>
  <c r="BR20" i="3"/>
  <c r="BR19" i="3"/>
  <c r="BR18" i="3"/>
  <c r="BR17" i="3"/>
  <c r="BR16" i="3"/>
  <c r="BR15" i="3"/>
  <c r="BR11" i="3"/>
  <c r="BR10" i="3" s="1"/>
  <c r="BR9" i="3" s="1"/>
  <c r="BQ28" i="3"/>
  <c r="BQ24" i="3"/>
  <c r="BQ14" i="3"/>
  <c r="BQ9" i="3"/>
  <c r="BR28" i="3" l="1"/>
  <c r="BR24" i="3"/>
  <c r="BR14" i="3"/>
  <c r="BR37" i="3" l="1"/>
  <c r="BR39" i="3" s="1"/>
  <c r="AO21" i="3" l="1"/>
  <c r="AO17" i="3"/>
  <c r="AO35" i="3"/>
  <c r="AO33" i="3"/>
  <c r="AO32" i="3"/>
  <c r="AO31" i="3"/>
  <c r="AO30" i="3"/>
  <c r="AO29" i="3"/>
  <c r="AO27" i="3"/>
  <c r="AO26" i="3"/>
  <c r="AO25" i="3"/>
  <c r="AO20" i="3"/>
  <c r="AO19" i="3"/>
  <c r="AO18" i="3"/>
  <c r="AO16" i="3"/>
  <c r="AO15" i="3"/>
  <c r="AO11" i="3"/>
  <c r="AO10" i="3" s="1"/>
  <c r="AO9" i="3" s="1"/>
  <c r="AG28" i="3"/>
  <c r="AG24" i="3"/>
  <c r="AG14" i="3"/>
  <c r="AG9" i="3"/>
  <c r="AO28" i="3" l="1"/>
  <c r="AO24" i="3"/>
  <c r="J11" i="3"/>
  <c r="J10" i="3" s="1"/>
  <c r="J15" i="3"/>
  <c r="J16" i="3"/>
  <c r="J17" i="3"/>
  <c r="J18" i="3"/>
  <c r="J19" i="3"/>
  <c r="J20" i="3"/>
  <c r="J25" i="3"/>
  <c r="J26" i="3"/>
  <c r="J27" i="3"/>
  <c r="J30" i="3"/>
  <c r="J31" i="3"/>
  <c r="J32" i="3"/>
  <c r="J33" i="3"/>
  <c r="J35" i="3"/>
  <c r="I29" i="3"/>
  <c r="I24" i="3"/>
  <c r="I14" i="3"/>
  <c r="I9" i="3"/>
  <c r="I28" i="3" l="1"/>
  <c r="N29" i="3"/>
  <c r="N28" i="3" s="1"/>
  <c r="N37" i="3" s="1"/>
  <c r="N39" i="3" s="1"/>
  <c r="R29" i="3"/>
  <c r="R28" i="3" s="1"/>
  <c r="R37" i="3" s="1"/>
  <c r="R39" i="3" s="1"/>
  <c r="V29" i="3"/>
  <c r="V28" i="3" s="1"/>
  <c r="V37" i="3" s="1"/>
  <c r="V39" i="3" s="1"/>
  <c r="Z29" i="3"/>
  <c r="Z28" i="3" s="1"/>
  <c r="Z37" i="3" s="1"/>
  <c r="Z39" i="3" s="1"/>
  <c r="AD29" i="3"/>
  <c r="AD28" i="3" s="1"/>
  <c r="AD37" i="3" s="1"/>
  <c r="AD39" i="3" s="1"/>
  <c r="M29" i="3"/>
  <c r="M28" i="3" s="1"/>
  <c r="M37" i="3" s="1"/>
  <c r="M39" i="3" s="1"/>
  <c r="Y29" i="3"/>
  <c r="Y28" i="3" s="1"/>
  <c r="Y37" i="3" s="1"/>
  <c r="Y39" i="3" s="1"/>
  <c r="AC29" i="3"/>
  <c r="AC28" i="3" s="1"/>
  <c r="AC37" i="3" s="1"/>
  <c r="AC39" i="3" s="1"/>
  <c r="K29" i="3"/>
  <c r="K28" i="3" s="1"/>
  <c r="K37" i="3" s="1"/>
  <c r="K39" i="3" s="1"/>
  <c r="O29" i="3"/>
  <c r="O28" i="3" s="1"/>
  <c r="O37" i="3" s="1"/>
  <c r="O39" i="3" s="1"/>
  <c r="S29" i="3"/>
  <c r="S28" i="3" s="1"/>
  <c r="S37" i="3" s="1"/>
  <c r="S39" i="3" s="1"/>
  <c r="W29" i="3"/>
  <c r="W28" i="3" s="1"/>
  <c r="W37" i="3" s="1"/>
  <c r="W39" i="3" s="1"/>
  <c r="AA29" i="3"/>
  <c r="AA28" i="3" s="1"/>
  <c r="AA37" i="3" s="1"/>
  <c r="AA39" i="3" s="1"/>
  <c r="Q29" i="3"/>
  <c r="Q28" i="3" s="1"/>
  <c r="Q37" i="3" s="1"/>
  <c r="Q39" i="3" s="1"/>
  <c r="L29" i="3"/>
  <c r="L28" i="3" s="1"/>
  <c r="L37" i="3" s="1"/>
  <c r="L39" i="3" s="1"/>
  <c r="P29" i="3"/>
  <c r="P28" i="3" s="1"/>
  <c r="P37" i="3" s="1"/>
  <c r="P39" i="3" s="1"/>
  <c r="T29" i="3"/>
  <c r="T28" i="3" s="1"/>
  <c r="T37" i="3" s="1"/>
  <c r="T39" i="3" s="1"/>
  <c r="X29" i="3"/>
  <c r="X28" i="3" s="1"/>
  <c r="X37" i="3" s="1"/>
  <c r="X39" i="3" s="1"/>
  <c r="AB29" i="3"/>
  <c r="AB28" i="3" s="1"/>
  <c r="AB37" i="3" s="1"/>
  <c r="AB39" i="3" s="1"/>
  <c r="U29" i="3"/>
  <c r="U28" i="3" s="1"/>
  <c r="U37" i="3" s="1"/>
  <c r="U39" i="3" s="1"/>
  <c r="J24" i="3"/>
  <c r="J14" i="3"/>
  <c r="J29" i="3"/>
  <c r="J28" i="3" s="1"/>
  <c r="J9" i="3"/>
  <c r="J37" i="3" l="1"/>
  <c r="C28" i="3" l="1"/>
  <c r="C24" i="3"/>
  <c r="C14" i="3"/>
  <c r="J39" i="3" l="1"/>
  <c r="AO14" i="3" l="1"/>
  <c r="AO37" i="3" s="1"/>
  <c r="AO39" i="3" l="1"/>
  <c r="D26" i="3"/>
  <c r="D11" i="3"/>
  <c r="D32" i="3"/>
  <c r="D27" i="3"/>
  <c r="D19" i="3"/>
  <c r="D16" i="3"/>
  <c r="D18" i="3"/>
  <c r="D20" i="3"/>
  <c r="D33" i="3"/>
  <c r="D17" i="3"/>
  <c r="D30" i="3"/>
  <c r="D31" i="3"/>
  <c r="E20" i="3"/>
  <c r="E30" i="3"/>
  <c r="E17" i="3"/>
  <c r="E16" i="3"/>
  <c r="E32" i="3"/>
  <c r="E11" i="3"/>
  <c r="E27" i="3"/>
  <c r="E18" i="3"/>
  <c r="E31" i="3"/>
  <c r="E33" i="3"/>
  <c r="E26" i="3"/>
  <c r="E19" i="3"/>
  <c r="F20" i="3"/>
  <c r="F26" i="3"/>
  <c r="F17" i="3"/>
  <c r="F11" i="3"/>
  <c r="F16" i="3"/>
  <c r="F30" i="3"/>
  <c r="F18" i="3"/>
  <c r="F27" i="3"/>
  <c r="F33" i="3"/>
  <c r="F19" i="3"/>
  <c r="F31" i="3"/>
  <c r="F32" i="3"/>
  <c r="D10" i="3"/>
  <c r="D9" i="3" s="1"/>
  <c r="D25" i="3"/>
  <c r="E15" i="3"/>
  <c r="D35" i="3"/>
  <c r="E10" i="3"/>
  <c r="E9" i="3" s="1"/>
  <c r="F25" i="3"/>
  <c r="E25" i="3"/>
  <c r="D15" i="3"/>
  <c r="F10" i="3"/>
  <c r="F29" i="3"/>
  <c r="F15" i="3"/>
  <c r="E35" i="3"/>
  <c r="F36" i="3"/>
  <c r="F35" i="3"/>
  <c r="D36" i="3"/>
  <c r="D29" i="3"/>
  <c r="E36" i="3"/>
  <c r="E29" i="3"/>
  <c r="E28" i="3" s="1"/>
  <c r="F24" i="3" l="1"/>
  <c r="F9" i="3"/>
  <c r="F28" i="3"/>
  <c r="F14" i="3"/>
  <c r="F37" i="3" s="1"/>
  <c r="F39" i="3" s="1"/>
  <c r="D14" i="3"/>
  <c r="D28" i="3"/>
  <c r="D24" i="3"/>
  <c r="E14" i="3"/>
  <c r="E24" i="3"/>
  <c r="E37" i="3" l="1"/>
  <c r="E39" i="3" s="1"/>
  <c r="D37" i="3"/>
  <c r="D39" i="3" s="1"/>
</calcChain>
</file>

<file path=xl/sharedStrings.xml><?xml version="1.0" encoding="utf-8"?>
<sst xmlns="http://schemas.openxmlformats.org/spreadsheetml/2006/main" count="540" uniqueCount="192">
  <si>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</si>
  <si>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</si>
  <si>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</si>
  <si>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</si>
  <si>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</si>
  <si>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</si>
  <si>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</si>
  <si>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</si>
  <si>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</si>
  <si>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</si>
  <si>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</si>
  <si>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</si>
  <si>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</si>
  <si>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</si>
  <si>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</si>
  <si>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</si>
  <si>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</si>
  <si>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</si>
  <si>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</si>
  <si>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</si>
  <si>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</si>
  <si>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</si>
  <si>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</si>
  <si>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</si>
  <si>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</si>
  <si>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19</t>
  </si>
  <si>
    <t>21</t>
  </si>
  <si>
    <t>11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</si>
  <si>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</si>
  <si>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</si>
  <si>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</si>
  <si>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</si>
  <si>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</si>
  <si>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</si>
  <si>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</si>
  <si>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</si>
  <si>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</si>
  <si>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</si>
  <si>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</si>
  <si>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</si>
  <si>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</si>
  <si>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</si>
  <si>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</si>
  <si>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</si>
  <si>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</si>
  <si>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</si>
  <si>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</si>
  <si>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</si>
  <si>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</si>
  <si>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</si>
  <si>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</si>
  <si>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</si>
  <si>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</si>
  <si>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</si>
  <si>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</si>
  <si>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</si>
  <si>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</si>
  <si>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</si>
  <si>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</si>
  <si>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</si>
  <si>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</si>
  <si>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</si>
  <si>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</si>
  <si>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</si>
  <si>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</si>
  <si>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</si>
  <si>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</si>
  <si>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</si>
  <si>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</si>
  <si>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</si>
  <si>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</si>
  <si>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</si>
  <si>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</si>
  <si>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</si>
  <si>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</si>
  <si>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</si>
  <si>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</si>
  <si>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</si>
  <si>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</si>
  <si>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</si>
  <si>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</si>
  <si>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</si>
  <si>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</si>
  <si>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</si>
  <si>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</si>
  <si>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</si>
  <si>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</si>
  <si>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</si>
  <si>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</si>
  <si>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</si>
  <si>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</si>
  <si>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</si>
  <si>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</si>
  <si>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</si>
  <si>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</si>
  <si>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</si>
  <si>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</si>
  <si>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</t>
  </si>
  <si>
    <t>40</t>
  </si>
  <si>
    <t>14</t>
  </si>
  <si>
    <t>55</t>
  </si>
  <si>
    <t>Проведение технической инвентаризации, 2500 руб.                    В тарифе распределяется на площадь жилых помещений в МКД</t>
  </si>
  <si>
    <t>27</t>
  </si>
  <si>
    <t>83</t>
  </si>
  <si>
    <t>41</t>
  </si>
  <si>
    <t>ул. Гуляева</t>
  </si>
  <si>
    <t>д.102</t>
  </si>
  <si>
    <t>ул. Красных Партизан</t>
  </si>
  <si>
    <t>30</t>
  </si>
  <si>
    <t>34</t>
  </si>
  <si>
    <t>ул. Адмирала Кузнецова</t>
  </si>
  <si>
    <t>22</t>
  </si>
  <si>
    <t>23</t>
  </si>
  <si>
    <t>ул. Полярная</t>
  </si>
  <si>
    <t>ул. Советская</t>
  </si>
  <si>
    <t>51,1</t>
  </si>
  <si>
    <t>55,1</t>
  </si>
  <si>
    <t>59</t>
  </si>
  <si>
    <t>62</t>
  </si>
  <si>
    <t>68</t>
  </si>
  <si>
    <t>70</t>
  </si>
  <si>
    <t>ул. Челюскинцев</t>
  </si>
  <si>
    <t>4</t>
  </si>
  <si>
    <t>ул. Ярославская</t>
  </si>
  <si>
    <t>48</t>
  </si>
  <si>
    <t>50</t>
  </si>
  <si>
    <t>52</t>
  </si>
  <si>
    <t>54</t>
  </si>
  <si>
    <t>60</t>
  </si>
  <si>
    <t>73</t>
  </si>
  <si>
    <t>46</t>
  </si>
  <si>
    <t>ул. Кедрова</t>
  </si>
  <si>
    <t>21,2</t>
  </si>
  <si>
    <t>ул. Валявкина</t>
  </si>
  <si>
    <t>18</t>
  </si>
  <si>
    <t>45</t>
  </si>
  <si>
    <t>ул. Депутатаская</t>
  </si>
  <si>
    <t>13</t>
  </si>
  <si>
    <t>ул. Маяковского</t>
  </si>
  <si>
    <t>56</t>
  </si>
  <si>
    <t>ул. Новоземельская</t>
  </si>
  <si>
    <t>5</t>
  </si>
  <si>
    <t>ул. Терехина</t>
  </si>
  <si>
    <t>42</t>
  </si>
  <si>
    <t>51</t>
  </si>
  <si>
    <t>57</t>
  </si>
  <si>
    <t>71</t>
  </si>
  <si>
    <t>ул. Шилова</t>
  </si>
  <si>
    <t>24</t>
  </si>
  <si>
    <t>44,1</t>
  </si>
  <si>
    <t>103</t>
  </si>
  <si>
    <t>121</t>
  </si>
  <si>
    <t>31</t>
  </si>
  <si>
    <t>ул. Таймырская</t>
  </si>
  <si>
    <t>12</t>
  </si>
  <si>
    <t>ул. Прокашева</t>
  </si>
  <si>
    <t>3</t>
  </si>
  <si>
    <t>2</t>
  </si>
  <si>
    <t>ул. Суханова</t>
  </si>
  <si>
    <t>ул. Катарина</t>
  </si>
  <si>
    <t>6</t>
  </si>
  <si>
    <t>9</t>
  </si>
  <si>
    <t>35</t>
  </si>
  <si>
    <t>ул. Краснофлотская</t>
  </si>
  <si>
    <t>ул. Кузнечевская</t>
  </si>
  <si>
    <t>17</t>
  </si>
  <si>
    <t>ул. Левачева</t>
  </si>
  <si>
    <t>10</t>
  </si>
  <si>
    <t>ул. Георгия Иванова</t>
  </si>
  <si>
    <t>ул. Беломорской Флотилии</t>
  </si>
  <si>
    <t>6,1</t>
  </si>
  <si>
    <t>наб. Георгия Седова</t>
  </si>
  <si>
    <t>4,2</t>
  </si>
  <si>
    <t>пр. Никольский</t>
  </si>
  <si>
    <t>89</t>
  </si>
  <si>
    <t>Маймаксанской шос.</t>
  </si>
  <si>
    <t>ул. Мещерского</t>
  </si>
  <si>
    <t>32</t>
  </si>
  <si>
    <t>ул. Мостовая</t>
  </si>
  <si>
    <t xml:space="preserve">ул. Речная </t>
  </si>
  <si>
    <t>22,1</t>
  </si>
  <si>
    <t>122</t>
  </si>
  <si>
    <t>пер. Широкий</t>
  </si>
  <si>
    <t>29</t>
  </si>
  <si>
    <t>52,1</t>
  </si>
  <si>
    <t>79</t>
  </si>
  <si>
    <t>123</t>
  </si>
  <si>
    <t>75</t>
  </si>
  <si>
    <t>77</t>
  </si>
  <si>
    <t>64</t>
  </si>
  <si>
    <t>46,1</t>
  </si>
  <si>
    <t>Лот №3 Соломбальский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</si>
</sst>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</font>
    <font>
      <sz val="8"/>
      <color theme="1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6" fillId="2" borderId="14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22" xfId="2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4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wrapText="1"/>
    </xf>
    <xf numFmtId="49" fontId="13" fillId="2" borderId="9" xfId="2" applyNumberFormat="1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9" fontId="13" fillId="2" borderId="25" xfId="0" applyNumberFormat="1" applyFont="1" applyFill="1" applyBorder="1" applyAlignment="1">
      <alignment horizontal="left" wrapText="1"/>
    </xf>
    <xf numFmtId="4" fontId="2" fillId="0" borderId="0" xfId="0" applyNumberFormat="1" applyFont="1" applyBorder="1" applyAlignment="1"/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2" applyNumberFormat="1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/>
    <xf numFmtId="4" fontId="22" fillId="2" borderId="8" xfId="0" applyNumberFormat="1" applyFont="1" applyFill="1" applyBorder="1" applyAlignment="1">
      <alignment vertical="center"/>
    </xf>
    <xf numFmtId="49" fontId="23" fillId="2" borderId="22" xfId="2" applyNumberFormat="1" applyFont="1" applyFill="1" applyBorder="1" applyAlignment="1">
      <alignment horizontal="left" wrapText="1"/>
    </xf>
    <xf numFmtId="49" fontId="23" fillId="2" borderId="26" xfId="2" applyNumberFormat="1" applyFont="1" applyFill="1" applyBorder="1" applyAlignment="1">
      <alignment horizontal="left" wrapText="1"/>
    </xf>
    <xf numFmtId="49" fontId="24" fillId="2" borderId="14" xfId="0" applyNumberFormat="1" applyFont="1" applyFill="1" applyBorder="1" applyAlignment="1">
      <alignment horizontal="left" wrapText="1"/>
    </xf>
    <xf numFmtId="49" fontId="24" fillId="2" borderId="23" xfId="0" applyNumberFormat="1" applyFont="1" applyFill="1" applyBorder="1" applyAlignment="1">
      <alignment horizontal="left" wrapText="1"/>
    </xf>
    <xf numFmtId="4" fontId="25" fillId="2" borderId="3" xfId="0" applyNumberFormat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" fontId="25" fillId="2" borderId="4" xfId="0" applyNumberFormat="1" applyFont="1" applyFill="1" applyBorder="1" applyAlignment="1">
      <alignment horizontal="center" vertical="center"/>
    </xf>
    <xf numFmtId="2" fontId="24" fillId="2" borderId="9" xfId="0" applyNumberFormat="1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center" vertical="center"/>
    </xf>
    <xf numFmtId="4" fontId="27" fillId="2" borderId="0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wrapText="1"/>
    </xf>
    <xf numFmtId="2" fontId="13" fillId="2" borderId="26" xfId="2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4" fontId="8" fillId="3" borderId="18" xfId="0" applyNumberFormat="1" applyFont="1" applyFill="1" applyBorder="1" applyAlignment="1">
      <alignment horizontal="center" vertical="center" wrapText="1"/>
    </xf>
    <xf numFmtId="4" fontId="15" fillId="3" borderId="27" xfId="0" applyNumberFormat="1" applyFont="1" applyFill="1" applyBorder="1" applyAlignment="1">
      <alignment horizontal="center" vertical="center" wrapText="1"/>
    </xf>
    <xf numFmtId="4" fontId="15" fillId="3" borderId="25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4" fontId="15" fillId="3" borderId="26" xfId="0" applyNumberFormat="1" applyFont="1" applyFill="1" applyBorder="1" applyAlignment="1">
      <alignment horizontal="center" vertical="center" wrapText="1"/>
    </xf>
    <xf numFmtId="4" fontId="8" fillId="3" borderId="26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8" fillId="3" borderId="28" xfId="0" applyNumberFormat="1" applyFont="1" applyFill="1" applyBorder="1" applyAlignment="1">
      <alignment horizontal="center" vertical="center" wrapText="1"/>
    </xf>
    <xf numFmtId="4" fontId="8" fillId="3" borderId="29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7"/>
  <sheetViews>
    <sheetView tabSelected="1" view="pageBreakPreview" zoomScale="86" zoomScaleNormal="100" zoomScaleSheetLayoutView="86" workbookViewId="0">
      <selection activeCell="F18" sqref="F18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4" width="9.28515625" style="7" customWidth="1"/>
    <col min="5" max="5" width="8.28515625" style="7" customWidth="1"/>
    <col min="6" max="6" width="9.28515625" style="7" customWidth="1"/>
    <col min="7" max="7" width="60.7109375" style="42" customWidth="1"/>
    <col min="8" max="8" width="33.85546875" style="20" customWidth="1"/>
    <col min="9" max="9" width="23.5703125" style="20" customWidth="1"/>
    <col min="10" max="30" width="9.28515625" style="7" customWidth="1"/>
    <col min="31" max="31" width="54" style="7" customWidth="1"/>
    <col min="32" max="32" width="30.42578125" style="7" customWidth="1"/>
    <col min="33" max="33" width="27.140625" style="20" customWidth="1"/>
    <col min="34" max="35" width="12.28515625" style="94" customWidth="1"/>
    <col min="36" max="36" width="14.5703125" style="94" customWidth="1"/>
    <col min="37" max="37" width="12.42578125" style="94" customWidth="1"/>
    <col min="38" max="38" width="54" style="7" customWidth="1"/>
    <col min="39" max="39" width="30.42578125" style="7" customWidth="1"/>
    <col min="40" max="40" width="27.140625" style="20" customWidth="1"/>
    <col min="41" max="47" width="12.28515625" style="20" customWidth="1"/>
    <col min="48" max="48" width="13.5703125" style="20" customWidth="1"/>
    <col min="49" max="49" width="14.5703125" style="20" customWidth="1"/>
    <col min="50" max="50" width="11.5703125" style="20" customWidth="1"/>
    <col min="51" max="51" width="74.7109375" style="7" customWidth="1"/>
    <col min="52" max="52" width="24.5703125" style="7" customWidth="1"/>
    <col min="53" max="53" width="25.140625" style="7" customWidth="1"/>
    <col min="54" max="64" width="9.28515625" style="7" customWidth="1"/>
    <col min="65" max="66" width="11.85546875" style="7" customWidth="1"/>
    <col min="67" max="67" width="47" style="7" customWidth="1"/>
    <col min="68" max="68" width="14.7109375" style="7" customWidth="1"/>
    <col min="69" max="69" width="17.5703125" style="7" customWidth="1"/>
    <col min="70" max="70" width="10.5703125" style="7" customWidth="1"/>
    <col min="71" max="71" width="11.5703125" bestFit="1" customWidth="1"/>
    <col min="105" max="105" width="45.85546875" customWidth="1"/>
    <col min="106" max="106" width="22.28515625" customWidth="1"/>
    <col min="107" max="107" width="21.85546875" customWidth="1"/>
    <col min="108" max="108" width="11.7109375" bestFit="1" customWidth="1"/>
    <col min="109" max="109" width="13.140625" bestFit="1" customWidth="1"/>
    <col min="110" max="110" width="11.7109375" bestFit="1" customWidth="1"/>
    <col min="111" max="111" width="10.140625" bestFit="1" customWidth="1"/>
    <col min="112" max="112" width="11.5703125" bestFit="1" customWidth="1"/>
  </cols>
  <sheetData>
    <row r="1" spans="1:109" s="1" customFormat="1" ht="16.5" customHeight="1" x14ac:dyDescent="0.25">
      <c r="A1" s="33" t="s">
        <v>19</v>
      </c>
      <c r="B1" s="33"/>
      <c r="C1" s="33"/>
      <c r="D1" s="16"/>
      <c r="E1" s="3"/>
      <c r="F1" s="3"/>
      <c r="G1" s="41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3"/>
      <c r="AH1" s="93"/>
      <c r="AI1" s="93"/>
      <c r="AJ1" s="93"/>
      <c r="AK1" s="93"/>
      <c r="AL1" s="3"/>
      <c r="AM1" s="3"/>
      <c r="AN1" s="33"/>
      <c r="AO1" s="32"/>
      <c r="AP1" s="32"/>
      <c r="AQ1" s="32"/>
      <c r="AR1" s="32"/>
      <c r="AS1" s="32"/>
      <c r="AT1" s="32"/>
      <c r="AU1" s="32"/>
      <c r="AV1" s="32"/>
      <c r="AW1" s="25"/>
      <c r="AX1" s="25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109" s="1" customFormat="1" ht="16.5" customHeight="1" x14ac:dyDescent="0.25">
      <c r="A2" s="33" t="s">
        <v>18</v>
      </c>
      <c r="B2" s="33"/>
      <c r="C2" s="33"/>
      <c r="D2" s="4"/>
      <c r="E2" s="4"/>
      <c r="F2" s="4"/>
      <c r="G2" s="41"/>
      <c r="H2" s="33"/>
      <c r="I2" s="3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3"/>
      <c r="AH2" s="93"/>
      <c r="AI2" s="93"/>
      <c r="AJ2" s="93"/>
      <c r="AK2" s="93"/>
      <c r="AL2" s="4"/>
      <c r="AM2" s="4"/>
      <c r="AN2" s="33"/>
      <c r="AO2" s="32"/>
      <c r="AP2" s="32"/>
      <c r="AQ2" s="32"/>
      <c r="AR2" s="32"/>
      <c r="AS2" s="32"/>
      <c r="AT2" s="32"/>
      <c r="AU2" s="32"/>
      <c r="AV2" s="32"/>
      <c r="AW2" s="25"/>
      <c r="AX2" s="25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109" s="1" customFormat="1" ht="16.5" customHeight="1" x14ac:dyDescent="0.25">
      <c r="A3" s="33" t="s">
        <v>17</v>
      </c>
      <c r="B3" s="33"/>
      <c r="C3" s="33"/>
      <c r="D3" s="4"/>
      <c r="E3" s="4"/>
      <c r="F3" s="4"/>
      <c r="G3" s="41"/>
      <c r="H3" s="33"/>
      <c r="I3" s="3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3"/>
      <c r="AH3" s="93"/>
      <c r="AI3" s="93"/>
      <c r="AJ3" s="93"/>
      <c r="AK3" s="93"/>
      <c r="AL3" s="4"/>
      <c r="AM3" s="4"/>
      <c r="AN3" s="33"/>
      <c r="AO3" s="32"/>
      <c r="AP3" s="32"/>
      <c r="AQ3" s="32"/>
      <c r="AR3" s="32"/>
      <c r="AS3" s="32"/>
      <c r="AT3" s="32"/>
      <c r="AU3" s="32"/>
      <c r="AV3" s="32"/>
      <c r="AW3" s="25"/>
      <c r="AX3" s="25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109" s="1" customFormat="1" ht="16.5" customHeight="1" x14ac:dyDescent="0.2">
      <c r="A4" s="33" t="s">
        <v>16</v>
      </c>
      <c r="B4" s="33"/>
      <c r="C4" s="33"/>
      <c r="D4" s="7"/>
      <c r="E4" s="7"/>
      <c r="F4" s="7"/>
      <c r="G4" s="41"/>
      <c r="H4" s="33"/>
      <c r="I4" s="3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33"/>
      <c r="AH4" s="93"/>
      <c r="AI4" s="93"/>
      <c r="AJ4" s="93"/>
      <c r="AK4" s="93"/>
      <c r="AL4" s="7"/>
      <c r="AM4" s="7"/>
      <c r="AN4" s="33"/>
      <c r="AO4" s="32"/>
      <c r="AP4" s="32"/>
      <c r="AQ4" s="32"/>
      <c r="AR4" s="32"/>
      <c r="AS4" s="32"/>
      <c r="AT4" s="32"/>
      <c r="AU4" s="32"/>
      <c r="AV4" s="25"/>
      <c r="AW4" s="25"/>
      <c r="AX4" s="25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109" s="1" customFormat="1" x14ac:dyDescent="0.2">
      <c r="A5" s="5" t="s">
        <v>191</v>
      </c>
      <c r="B5" s="20"/>
      <c r="C5" s="20"/>
      <c r="D5" s="7"/>
      <c r="E5" s="7"/>
      <c r="F5" s="7"/>
      <c r="G5" s="42"/>
      <c r="H5" s="20"/>
      <c r="I5" s="2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0"/>
      <c r="AH5" s="94"/>
      <c r="AI5" s="94"/>
      <c r="AJ5" s="94"/>
      <c r="AK5" s="94"/>
      <c r="AL5" s="7"/>
      <c r="AM5" s="7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109" s="1" customFormat="1" ht="15.75" customHeight="1" x14ac:dyDescent="0.2">
      <c r="A6" s="115" t="s">
        <v>15</v>
      </c>
      <c r="B6" s="52" t="s">
        <v>14</v>
      </c>
      <c r="C6" s="53"/>
      <c r="D6" s="35"/>
      <c r="E6" s="17"/>
      <c r="F6" s="26"/>
      <c r="G6" s="23"/>
      <c r="H6" s="23"/>
      <c r="I6" s="23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35"/>
      <c r="AH6" s="95"/>
      <c r="AI6" s="95"/>
      <c r="AJ6" s="95"/>
      <c r="AK6" s="95"/>
      <c r="AL6" s="26"/>
      <c r="AM6" s="26"/>
      <c r="AN6" s="35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17"/>
      <c r="BS6" s="17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</row>
    <row r="7" spans="1:109" s="8" customFormat="1" ht="71.25" customHeight="1" x14ac:dyDescent="0.2">
      <c r="A7" s="116"/>
      <c r="B7" s="117" t="s">
        <v>13</v>
      </c>
      <c r="C7" s="122" t="s">
        <v>52</v>
      </c>
      <c r="D7" s="64" t="s">
        <v>105</v>
      </c>
      <c r="E7" s="64" t="s">
        <v>107</v>
      </c>
      <c r="F7" s="64" t="s">
        <v>107</v>
      </c>
      <c r="G7" s="66" t="s">
        <v>53</v>
      </c>
      <c r="H7" s="67" t="s">
        <v>13</v>
      </c>
      <c r="I7" s="124" t="s">
        <v>92</v>
      </c>
      <c r="J7" s="63" t="s">
        <v>110</v>
      </c>
      <c r="K7" s="63" t="s">
        <v>110</v>
      </c>
      <c r="L7" s="91" t="s">
        <v>113</v>
      </c>
      <c r="M7" s="91" t="s">
        <v>114</v>
      </c>
      <c r="N7" s="91" t="s">
        <v>114</v>
      </c>
      <c r="O7" s="91" t="s">
        <v>114</v>
      </c>
      <c r="P7" s="91" t="s">
        <v>114</v>
      </c>
      <c r="Q7" s="91" t="s">
        <v>114</v>
      </c>
      <c r="R7" s="91" t="s">
        <v>114</v>
      </c>
      <c r="S7" s="91" t="s">
        <v>114</v>
      </c>
      <c r="T7" s="91" t="s">
        <v>121</v>
      </c>
      <c r="U7" s="91" t="s">
        <v>123</v>
      </c>
      <c r="V7" s="91" t="s">
        <v>123</v>
      </c>
      <c r="W7" s="91" t="s">
        <v>123</v>
      </c>
      <c r="X7" s="91" t="s">
        <v>123</v>
      </c>
      <c r="Y7" s="91" t="s">
        <v>114</v>
      </c>
      <c r="Z7" s="91" t="s">
        <v>114</v>
      </c>
      <c r="AA7" s="91" t="s">
        <v>114</v>
      </c>
      <c r="AB7" s="91" t="s">
        <v>123</v>
      </c>
      <c r="AC7" s="91" t="s">
        <v>131</v>
      </c>
      <c r="AD7" s="63" t="s">
        <v>110</v>
      </c>
      <c r="AE7" s="126" t="s">
        <v>53</v>
      </c>
      <c r="AF7" s="127" t="s">
        <v>13</v>
      </c>
      <c r="AG7" s="127" t="s">
        <v>89</v>
      </c>
      <c r="AH7" s="96" t="s">
        <v>133</v>
      </c>
      <c r="AI7" s="97" t="s">
        <v>136</v>
      </c>
      <c r="AJ7" s="96" t="s">
        <v>147</v>
      </c>
      <c r="AK7" s="96" t="s">
        <v>114</v>
      </c>
      <c r="AL7" s="126" t="s">
        <v>53</v>
      </c>
      <c r="AM7" s="127" t="s">
        <v>13</v>
      </c>
      <c r="AN7" s="127" t="s">
        <v>89</v>
      </c>
      <c r="AO7" s="64" t="s">
        <v>133</v>
      </c>
      <c r="AP7" s="92" t="s">
        <v>138</v>
      </c>
      <c r="AQ7" s="92" t="s">
        <v>140</v>
      </c>
      <c r="AR7" s="92" t="s">
        <v>142</v>
      </c>
      <c r="AS7" s="92" t="s">
        <v>142</v>
      </c>
      <c r="AT7" s="92" t="s">
        <v>142</v>
      </c>
      <c r="AU7" s="92" t="s">
        <v>142</v>
      </c>
      <c r="AV7" s="92" t="s">
        <v>142</v>
      </c>
      <c r="AW7" s="64" t="s">
        <v>147</v>
      </c>
      <c r="AX7" s="63" t="s">
        <v>110</v>
      </c>
      <c r="AY7" s="132" t="s">
        <v>53</v>
      </c>
      <c r="AZ7" s="120" t="s">
        <v>13</v>
      </c>
      <c r="BA7" s="120" t="s">
        <v>91</v>
      </c>
      <c r="BB7" s="29" t="s">
        <v>105</v>
      </c>
      <c r="BC7" s="113" t="s">
        <v>182</v>
      </c>
      <c r="BD7" s="113" t="s">
        <v>123</v>
      </c>
      <c r="BE7" s="113" t="s">
        <v>131</v>
      </c>
      <c r="BF7" s="113" t="s">
        <v>123</v>
      </c>
      <c r="BG7" s="113" t="s">
        <v>123</v>
      </c>
      <c r="BH7" s="113" t="s">
        <v>105</v>
      </c>
      <c r="BI7" s="113" t="s">
        <v>114</v>
      </c>
      <c r="BJ7" s="113" t="s">
        <v>114</v>
      </c>
      <c r="BK7" s="113" t="s">
        <v>114</v>
      </c>
      <c r="BL7" s="113" t="s">
        <v>114</v>
      </c>
      <c r="BM7" s="113" t="s">
        <v>114</v>
      </c>
      <c r="BN7" s="113" t="s">
        <v>114</v>
      </c>
      <c r="BO7" s="118" t="s">
        <v>53</v>
      </c>
      <c r="BP7" s="124" t="s">
        <v>13</v>
      </c>
      <c r="BQ7" s="130" t="s">
        <v>96</v>
      </c>
      <c r="BR7" s="80" t="s">
        <v>147</v>
      </c>
      <c r="BS7" s="80" t="s">
        <v>153</v>
      </c>
      <c r="BT7" s="80" t="s">
        <v>142</v>
      </c>
      <c r="BU7" s="80" t="s">
        <v>155</v>
      </c>
      <c r="BV7" s="80" t="s">
        <v>155</v>
      </c>
      <c r="BW7" s="80" t="s">
        <v>158</v>
      </c>
      <c r="BX7" s="80" t="s">
        <v>138</v>
      </c>
      <c r="BY7" s="80" t="s">
        <v>159</v>
      </c>
      <c r="BZ7" s="80" t="s">
        <v>159</v>
      </c>
      <c r="CA7" s="80" t="s">
        <v>159</v>
      </c>
      <c r="CB7" s="80" t="s">
        <v>159</v>
      </c>
      <c r="CC7" s="80" t="s">
        <v>159</v>
      </c>
      <c r="CD7" s="80" t="s">
        <v>163</v>
      </c>
      <c r="CE7" s="80" t="s">
        <v>163</v>
      </c>
      <c r="CF7" s="80" t="s">
        <v>163</v>
      </c>
      <c r="CG7" s="80" t="s">
        <v>164</v>
      </c>
      <c r="CH7" s="80" t="s">
        <v>166</v>
      </c>
      <c r="CI7" s="80" t="s">
        <v>138</v>
      </c>
      <c r="CJ7" s="80" t="s">
        <v>168</v>
      </c>
      <c r="CK7" s="80" t="s">
        <v>168</v>
      </c>
      <c r="CL7" s="80" t="s">
        <v>169</v>
      </c>
      <c r="CM7" s="80" t="s">
        <v>169</v>
      </c>
      <c r="CN7" s="80" t="s">
        <v>133</v>
      </c>
      <c r="CO7" s="80" t="s">
        <v>171</v>
      </c>
      <c r="CP7" s="80" t="s">
        <v>171</v>
      </c>
      <c r="CQ7" s="80" t="s">
        <v>107</v>
      </c>
      <c r="CR7" s="80" t="s">
        <v>173</v>
      </c>
      <c r="CS7" s="80" t="s">
        <v>171</v>
      </c>
      <c r="CT7" s="80" t="s">
        <v>171</v>
      </c>
      <c r="CU7" s="80" t="s">
        <v>175</v>
      </c>
      <c r="CV7" s="80" t="s">
        <v>138</v>
      </c>
      <c r="CW7" s="80" t="s">
        <v>176</v>
      </c>
      <c r="CX7" s="80" t="s">
        <v>178</v>
      </c>
      <c r="CY7" s="80" t="s">
        <v>179</v>
      </c>
      <c r="CZ7" s="80" t="s">
        <v>110</v>
      </c>
      <c r="DA7" s="129" t="s">
        <v>15</v>
      </c>
      <c r="DB7" s="128" t="s">
        <v>13</v>
      </c>
      <c r="DC7" s="128" t="s">
        <v>90</v>
      </c>
      <c r="DD7" s="92" t="s">
        <v>105</v>
      </c>
      <c r="DE7" s="92" t="s">
        <v>105</v>
      </c>
    </row>
    <row r="8" spans="1:109" s="8" customFormat="1" ht="22.5" customHeight="1" x14ac:dyDescent="0.2">
      <c r="A8" s="116"/>
      <c r="B8" s="117"/>
      <c r="C8" s="123"/>
      <c r="D8" s="89" t="s">
        <v>106</v>
      </c>
      <c r="E8" s="89" t="s">
        <v>108</v>
      </c>
      <c r="F8" s="30" t="s">
        <v>109</v>
      </c>
      <c r="G8" s="79"/>
      <c r="H8" s="79"/>
      <c r="I8" s="125"/>
      <c r="J8" s="24" t="s">
        <v>111</v>
      </c>
      <c r="K8" s="24" t="s">
        <v>112</v>
      </c>
      <c r="L8" s="24" t="s">
        <v>26</v>
      </c>
      <c r="M8" s="24" t="s">
        <v>98</v>
      </c>
      <c r="N8" s="24" t="s">
        <v>115</v>
      </c>
      <c r="O8" s="24" t="s">
        <v>116</v>
      </c>
      <c r="P8" s="24" t="s">
        <v>117</v>
      </c>
      <c r="Q8" s="24" t="s">
        <v>118</v>
      </c>
      <c r="R8" s="24" t="s">
        <v>119</v>
      </c>
      <c r="S8" s="24" t="s">
        <v>120</v>
      </c>
      <c r="T8" s="24" t="s">
        <v>122</v>
      </c>
      <c r="U8" s="24" t="s">
        <v>124</v>
      </c>
      <c r="V8" s="24" t="s">
        <v>125</v>
      </c>
      <c r="W8" s="24" t="s">
        <v>126</v>
      </c>
      <c r="X8" s="24" t="s">
        <v>127</v>
      </c>
      <c r="Y8" s="24" t="s">
        <v>128</v>
      </c>
      <c r="Z8" s="24" t="s">
        <v>129</v>
      </c>
      <c r="AA8" s="24" t="s">
        <v>103</v>
      </c>
      <c r="AB8" s="24" t="s">
        <v>130</v>
      </c>
      <c r="AC8" s="24" t="s">
        <v>102</v>
      </c>
      <c r="AD8" s="24" t="s">
        <v>132</v>
      </c>
      <c r="AE8" s="126"/>
      <c r="AF8" s="127"/>
      <c r="AG8" s="127"/>
      <c r="AH8" s="98" t="s">
        <v>135</v>
      </c>
      <c r="AI8" s="98" t="s">
        <v>137</v>
      </c>
      <c r="AJ8" s="98" t="s">
        <v>148</v>
      </c>
      <c r="AK8" s="99" t="s">
        <v>149</v>
      </c>
      <c r="AL8" s="126"/>
      <c r="AM8" s="127"/>
      <c r="AN8" s="127"/>
      <c r="AO8" s="28" t="s">
        <v>134</v>
      </c>
      <c r="AP8" s="28" t="s">
        <v>139</v>
      </c>
      <c r="AQ8" s="28" t="s">
        <v>141</v>
      </c>
      <c r="AR8" s="28" t="s">
        <v>143</v>
      </c>
      <c r="AS8" s="28" t="s">
        <v>144</v>
      </c>
      <c r="AT8" s="28" t="s">
        <v>126</v>
      </c>
      <c r="AU8" s="28" t="s">
        <v>145</v>
      </c>
      <c r="AV8" s="28" t="s">
        <v>146</v>
      </c>
      <c r="AW8" s="28" t="s">
        <v>141</v>
      </c>
      <c r="AX8" s="28" t="s">
        <v>122</v>
      </c>
      <c r="AY8" s="133"/>
      <c r="AZ8" s="121"/>
      <c r="BA8" s="121"/>
      <c r="BB8" s="27" t="s">
        <v>181</v>
      </c>
      <c r="BC8" s="92" t="s">
        <v>161</v>
      </c>
      <c r="BD8" s="92" t="s">
        <v>108</v>
      </c>
      <c r="BE8" s="92" t="s">
        <v>183</v>
      </c>
      <c r="BF8" s="92" t="s">
        <v>184</v>
      </c>
      <c r="BG8" s="92" t="s">
        <v>185</v>
      </c>
      <c r="BH8" s="92" t="s">
        <v>186</v>
      </c>
      <c r="BI8" s="92" t="s">
        <v>187</v>
      </c>
      <c r="BJ8" s="92" t="s">
        <v>188</v>
      </c>
      <c r="BK8" s="92" t="s">
        <v>146</v>
      </c>
      <c r="BL8" s="92" t="s">
        <v>189</v>
      </c>
      <c r="BM8" s="92" t="s">
        <v>100</v>
      </c>
      <c r="BN8" s="92" t="s">
        <v>190</v>
      </c>
      <c r="BO8" s="119"/>
      <c r="BP8" s="125"/>
      <c r="BQ8" s="131"/>
      <c r="BR8" s="81" t="s">
        <v>152</v>
      </c>
      <c r="BS8" s="81" t="s">
        <v>154</v>
      </c>
      <c r="BT8" s="81" t="s">
        <v>117</v>
      </c>
      <c r="BU8" s="81" t="s">
        <v>156</v>
      </c>
      <c r="BV8" s="81" t="s">
        <v>26</v>
      </c>
      <c r="BW8" s="81" t="s">
        <v>157</v>
      </c>
      <c r="BX8" s="81" t="s">
        <v>128</v>
      </c>
      <c r="BY8" s="81" t="s">
        <v>156</v>
      </c>
      <c r="BZ8" s="81" t="s">
        <v>122</v>
      </c>
      <c r="CA8" s="81" t="s">
        <v>141</v>
      </c>
      <c r="CB8" s="81" t="s">
        <v>160</v>
      </c>
      <c r="CC8" s="81" t="s">
        <v>161</v>
      </c>
      <c r="CD8" s="81" t="s">
        <v>162</v>
      </c>
      <c r="CE8" s="81" t="s">
        <v>104</v>
      </c>
      <c r="CF8" s="81" t="s">
        <v>135</v>
      </c>
      <c r="CG8" s="81" t="s">
        <v>165</v>
      </c>
      <c r="CH8" s="81" t="s">
        <v>167</v>
      </c>
      <c r="CI8" s="81" t="s">
        <v>125</v>
      </c>
      <c r="CJ8" s="81" t="s">
        <v>154</v>
      </c>
      <c r="CK8" s="81" t="s">
        <v>99</v>
      </c>
      <c r="CL8" s="81" t="s">
        <v>160</v>
      </c>
      <c r="CM8" s="81" t="s">
        <v>170</v>
      </c>
      <c r="CN8" s="81" t="s">
        <v>141</v>
      </c>
      <c r="CO8" s="81" t="s">
        <v>27</v>
      </c>
      <c r="CP8" s="81" t="s">
        <v>154</v>
      </c>
      <c r="CQ8" s="81" t="s">
        <v>172</v>
      </c>
      <c r="CR8" s="81" t="s">
        <v>174</v>
      </c>
      <c r="CS8" s="81" t="s">
        <v>161</v>
      </c>
      <c r="CT8" s="81" t="s">
        <v>25</v>
      </c>
      <c r="CU8" s="81" t="s">
        <v>161</v>
      </c>
      <c r="CV8" s="81" t="s">
        <v>27</v>
      </c>
      <c r="CW8" s="81" t="s">
        <v>177</v>
      </c>
      <c r="CX8" s="81" t="s">
        <v>111</v>
      </c>
      <c r="CY8" s="81" t="s">
        <v>180</v>
      </c>
      <c r="CZ8" s="81" t="s">
        <v>156</v>
      </c>
      <c r="DA8" s="129"/>
      <c r="DB8" s="128"/>
      <c r="DC8" s="128"/>
      <c r="DD8" s="92" t="s">
        <v>150</v>
      </c>
      <c r="DE8" s="92" t="s">
        <v>151</v>
      </c>
    </row>
    <row r="9" spans="1:109" s="1" customFormat="1" ht="12.75" customHeight="1" x14ac:dyDescent="0.2">
      <c r="A9" s="45" t="s">
        <v>12</v>
      </c>
      <c r="B9" s="54"/>
      <c r="C9" s="46">
        <v>0</v>
      </c>
      <c r="D9" s="12">
        <f t="shared" ref="D9" si="0">SUM(D10:D13)</f>
        <v>0</v>
      </c>
      <c r="E9" s="12">
        <f t="shared" ref="E9:F9" si="1">SUM(E10:E13)</f>
        <v>0</v>
      </c>
      <c r="F9" s="12">
        <f t="shared" si="1"/>
        <v>0</v>
      </c>
      <c r="G9" s="68" t="s">
        <v>12</v>
      </c>
      <c r="H9" s="69"/>
      <c r="I9" s="46">
        <f>SUM(I10:I11)</f>
        <v>0</v>
      </c>
      <c r="J9" s="12">
        <f t="shared" ref="J9:Y10" si="2">SUM(J10:J12)</f>
        <v>0</v>
      </c>
      <c r="K9" s="12">
        <f t="shared" si="2"/>
        <v>0</v>
      </c>
      <c r="L9" s="12">
        <f t="shared" si="2"/>
        <v>0</v>
      </c>
      <c r="M9" s="12">
        <f t="shared" si="2"/>
        <v>0</v>
      </c>
      <c r="N9" s="12">
        <f t="shared" si="2"/>
        <v>0</v>
      </c>
      <c r="O9" s="12">
        <f t="shared" si="2"/>
        <v>0</v>
      </c>
      <c r="P9" s="12">
        <f t="shared" si="2"/>
        <v>0</v>
      </c>
      <c r="Q9" s="12">
        <f t="shared" si="2"/>
        <v>0</v>
      </c>
      <c r="R9" s="12">
        <f t="shared" si="2"/>
        <v>0</v>
      </c>
      <c r="S9" s="12">
        <f t="shared" si="2"/>
        <v>0</v>
      </c>
      <c r="T9" s="12">
        <f t="shared" si="2"/>
        <v>0</v>
      </c>
      <c r="U9" s="12">
        <f t="shared" si="2"/>
        <v>0</v>
      </c>
      <c r="V9" s="12">
        <f t="shared" si="2"/>
        <v>0</v>
      </c>
      <c r="W9" s="12">
        <f t="shared" si="2"/>
        <v>0</v>
      </c>
      <c r="X9" s="12">
        <f t="shared" si="2"/>
        <v>0</v>
      </c>
      <c r="Y9" s="12">
        <f t="shared" si="2"/>
        <v>0</v>
      </c>
      <c r="Z9" s="12">
        <f t="shared" ref="K9:AD10" si="3">SUM(Z10:Z12)</f>
        <v>0</v>
      </c>
      <c r="AA9" s="12">
        <f t="shared" si="3"/>
        <v>0</v>
      </c>
      <c r="AB9" s="12">
        <f t="shared" si="3"/>
        <v>0</v>
      </c>
      <c r="AC9" s="12">
        <f t="shared" si="3"/>
        <v>0</v>
      </c>
      <c r="AD9" s="12">
        <f t="shared" si="3"/>
        <v>0</v>
      </c>
      <c r="AE9" s="68" t="s">
        <v>12</v>
      </c>
      <c r="AF9" s="69"/>
      <c r="AG9" s="46">
        <f>SUM(AG10:AG13)</f>
        <v>0</v>
      </c>
      <c r="AH9" s="100">
        <f t="shared" ref="AH9:AX9" si="4">SUM(AH10:AH12)</f>
        <v>0</v>
      </c>
      <c r="AI9" s="100">
        <f t="shared" si="4"/>
        <v>0</v>
      </c>
      <c r="AJ9" s="100">
        <f>SUM(AJ10:AJ12)</f>
        <v>0</v>
      </c>
      <c r="AK9" s="100">
        <f>SUM(AK10:AK12)</f>
        <v>0</v>
      </c>
      <c r="AL9" s="68" t="s">
        <v>12</v>
      </c>
      <c r="AM9" s="69"/>
      <c r="AN9" s="46">
        <f>SUM(AN10:AN13)</f>
        <v>0</v>
      </c>
      <c r="AO9" s="12">
        <f>SUM(AO10:AO12)</f>
        <v>0</v>
      </c>
      <c r="AP9" s="12">
        <f t="shared" si="4"/>
        <v>0</v>
      </c>
      <c r="AQ9" s="12">
        <f t="shared" si="4"/>
        <v>0</v>
      </c>
      <c r="AR9" s="12">
        <f t="shared" si="4"/>
        <v>0</v>
      </c>
      <c r="AS9" s="12">
        <f t="shared" si="4"/>
        <v>0</v>
      </c>
      <c r="AT9" s="12">
        <f t="shared" si="4"/>
        <v>0</v>
      </c>
      <c r="AU9" s="12">
        <f t="shared" si="4"/>
        <v>0</v>
      </c>
      <c r="AV9" s="12">
        <f t="shared" si="4"/>
        <v>0</v>
      </c>
      <c r="AW9" s="12">
        <f t="shared" si="4"/>
        <v>0</v>
      </c>
      <c r="AX9" s="12">
        <f t="shared" si="4"/>
        <v>0</v>
      </c>
      <c r="AY9" s="68" t="s">
        <v>12</v>
      </c>
      <c r="AZ9" s="69"/>
      <c r="BA9" s="46">
        <f>SUM(BA10:BA11)</f>
        <v>0</v>
      </c>
      <c r="BB9" s="12">
        <f>SUM(BB10:BB12)</f>
        <v>0</v>
      </c>
      <c r="BC9" s="12">
        <f t="shared" ref="BC9:BN9" si="5">SUM(BC10:BC12)</f>
        <v>0</v>
      </c>
      <c r="BD9" s="12">
        <f t="shared" si="5"/>
        <v>0</v>
      </c>
      <c r="BE9" s="12">
        <f t="shared" si="5"/>
        <v>0</v>
      </c>
      <c r="BF9" s="12">
        <f t="shared" si="5"/>
        <v>0</v>
      </c>
      <c r="BG9" s="12">
        <f t="shared" si="5"/>
        <v>0</v>
      </c>
      <c r="BH9" s="12">
        <f t="shared" si="5"/>
        <v>0</v>
      </c>
      <c r="BI9" s="12">
        <f t="shared" si="5"/>
        <v>0</v>
      </c>
      <c r="BJ9" s="12">
        <f t="shared" si="5"/>
        <v>0</v>
      </c>
      <c r="BK9" s="12">
        <f t="shared" si="5"/>
        <v>0</v>
      </c>
      <c r="BL9" s="12">
        <f t="shared" si="5"/>
        <v>0</v>
      </c>
      <c r="BM9" s="12">
        <f t="shared" si="5"/>
        <v>0</v>
      </c>
      <c r="BN9" s="12">
        <f t="shared" si="5"/>
        <v>0</v>
      </c>
      <c r="BO9" s="68" t="s">
        <v>12</v>
      </c>
      <c r="BP9" s="69"/>
      <c r="BQ9" s="46">
        <f>SUM(BQ10:BQ13)</f>
        <v>0</v>
      </c>
      <c r="BR9" s="12">
        <f t="shared" ref="BR9:CG10" si="6">SUM(BR10:BR12)</f>
        <v>0</v>
      </c>
      <c r="BS9" s="12">
        <f t="shared" si="6"/>
        <v>0</v>
      </c>
      <c r="BT9" s="12">
        <f t="shared" si="6"/>
        <v>0</v>
      </c>
      <c r="BU9" s="12">
        <f t="shared" si="6"/>
        <v>0</v>
      </c>
      <c r="BV9" s="12">
        <f t="shared" si="6"/>
        <v>0</v>
      </c>
      <c r="BW9" s="12">
        <f t="shared" si="6"/>
        <v>0</v>
      </c>
      <c r="BX9" s="12">
        <f t="shared" si="6"/>
        <v>0</v>
      </c>
      <c r="BY9" s="12">
        <f t="shared" si="6"/>
        <v>0</v>
      </c>
      <c r="BZ9" s="12">
        <f t="shared" si="6"/>
        <v>0</v>
      </c>
      <c r="CA9" s="12">
        <f t="shared" si="6"/>
        <v>0</v>
      </c>
      <c r="CB9" s="12">
        <f t="shared" si="6"/>
        <v>0</v>
      </c>
      <c r="CC9" s="12">
        <f t="shared" si="6"/>
        <v>0</v>
      </c>
      <c r="CD9" s="12">
        <f t="shared" si="6"/>
        <v>0</v>
      </c>
      <c r="CE9" s="12">
        <f t="shared" si="6"/>
        <v>0</v>
      </c>
      <c r="CF9" s="12">
        <f t="shared" si="6"/>
        <v>0</v>
      </c>
      <c r="CG9" s="12">
        <f t="shared" si="6"/>
        <v>0</v>
      </c>
      <c r="CH9" s="12">
        <f t="shared" ref="BS9:CH10" si="7">SUM(CH10:CH12)</f>
        <v>0</v>
      </c>
      <c r="CI9" s="12">
        <f t="shared" ref="CI9:CZ9" si="8">SUM(CI10:CI12)</f>
        <v>0</v>
      </c>
      <c r="CJ9" s="12">
        <f t="shared" si="8"/>
        <v>0</v>
      </c>
      <c r="CK9" s="12">
        <f t="shared" si="8"/>
        <v>0</v>
      </c>
      <c r="CL9" s="12">
        <f t="shared" si="8"/>
        <v>0</v>
      </c>
      <c r="CM9" s="12">
        <f t="shared" si="8"/>
        <v>0</v>
      </c>
      <c r="CN9" s="12">
        <f t="shared" si="8"/>
        <v>0</v>
      </c>
      <c r="CO9" s="12">
        <f t="shared" si="8"/>
        <v>0</v>
      </c>
      <c r="CP9" s="12">
        <f t="shared" si="8"/>
        <v>0</v>
      </c>
      <c r="CQ9" s="12">
        <f t="shared" si="8"/>
        <v>0</v>
      </c>
      <c r="CR9" s="12">
        <f t="shared" si="8"/>
        <v>0</v>
      </c>
      <c r="CS9" s="12">
        <f t="shared" si="8"/>
        <v>0</v>
      </c>
      <c r="CT9" s="12">
        <f t="shared" si="8"/>
        <v>0</v>
      </c>
      <c r="CU9" s="12">
        <f t="shared" si="8"/>
        <v>0</v>
      </c>
      <c r="CV9" s="12">
        <f t="shared" si="8"/>
        <v>0</v>
      </c>
      <c r="CW9" s="12">
        <f t="shared" si="8"/>
        <v>0</v>
      </c>
      <c r="CX9" s="12">
        <f t="shared" si="8"/>
        <v>0</v>
      </c>
      <c r="CY9" s="12">
        <f t="shared" si="8"/>
        <v>0</v>
      </c>
      <c r="CZ9" s="12">
        <f t="shared" si="8"/>
        <v>0</v>
      </c>
      <c r="DA9" s="68" t="s">
        <v>12</v>
      </c>
      <c r="DB9" s="69"/>
      <c r="DC9" s="46">
        <f>SUM(DC10:DC13)</f>
        <v>0</v>
      </c>
      <c r="DD9" s="12">
        <f>SUM(DD10:DD12)</f>
        <v>0</v>
      </c>
      <c r="DE9" s="12">
        <f>SUM(DE10:DE12)</f>
        <v>0</v>
      </c>
    </row>
    <row r="10" spans="1:109" s="1" customFormat="1" ht="12.75" customHeight="1" x14ac:dyDescent="0.2">
      <c r="A10" s="44" t="s">
        <v>20</v>
      </c>
      <c r="B10" s="54" t="s">
        <v>46</v>
      </c>
      <c r="C10" s="43">
        <v>0</v>
      </c>
      <c r="D10" s="10">
        <f>$C$10*12*D38</f>
        <v>0</v>
      </c>
      <c r="E10" s="10">
        <f t="shared" ref="E10:F10" si="9">$C$10*12*E38</f>
        <v>0</v>
      </c>
      <c r="F10" s="10">
        <f t="shared" si="9"/>
        <v>0</v>
      </c>
      <c r="G10" s="70" t="s">
        <v>20</v>
      </c>
      <c r="H10" s="43" t="s">
        <v>54</v>
      </c>
      <c r="I10" s="43">
        <v>0</v>
      </c>
      <c r="J10" s="12">
        <f t="shared" si="2"/>
        <v>0</v>
      </c>
      <c r="K10" s="12">
        <f t="shared" si="3"/>
        <v>0</v>
      </c>
      <c r="L10" s="12">
        <f t="shared" si="3"/>
        <v>0</v>
      </c>
      <c r="M10" s="12">
        <f t="shared" si="3"/>
        <v>0</v>
      </c>
      <c r="N10" s="12">
        <f t="shared" si="3"/>
        <v>0</v>
      </c>
      <c r="O10" s="12">
        <f t="shared" si="3"/>
        <v>0</v>
      </c>
      <c r="P10" s="12">
        <f t="shared" si="3"/>
        <v>0</v>
      </c>
      <c r="Q10" s="12">
        <f t="shared" si="3"/>
        <v>0</v>
      </c>
      <c r="R10" s="12">
        <f t="shared" si="3"/>
        <v>0</v>
      </c>
      <c r="S10" s="12">
        <f t="shared" si="3"/>
        <v>0</v>
      </c>
      <c r="T10" s="12">
        <f t="shared" si="3"/>
        <v>0</v>
      </c>
      <c r="U10" s="12">
        <f t="shared" si="3"/>
        <v>0</v>
      </c>
      <c r="V10" s="12">
        <f t="shared" si="3"/>
        <v>0</v>
      </c>
      <c r="W10" s="12">
        <f t="shared" si="3"/>
        <v>0</v>
      </c>
      <c r="X10" s="12">
        <f t="shared" si="3"/>
        <v>0</v>
      </c>
      <c r="Y10" s="12">
        <f t="shared" si="3"/>
        <v>0</v>
      </c>
      <c r="Z10" s="12">
        <f t="shared" si="3"/>
        <v>0</v>
      </c>
      <c r="AA10" s="12">
        <f t="shared" si="3"/>
        <v>0</v>
      </c>
      <c r="AB10" s="12">
        <f t="shared" si="3"/>
        <v>0</v>
      </c>
      <c r="AC10" s="12">
        <f t="shared" si="3"/>
        <v>0</v>
      </c>
      <c r="AD10" s="12">
        <f t="shared" si="3"/>
        <v>0</v>
      </c>
      <c r="AE10" s="70" t="s">
        <v>20</v>
      </c>
      <c r="AF10" s="43" t="s">
        <v>66</v>
      </c>
      <c r="AG10" s="43">
        <v>0</v>
      </c>
      <c r="AH10" s="100">
        <f t="shared" ref="AH10:AX10" si="10">SUM(AH11:AH13)</f>
        <v>0</v>
      </c>
      <c r="AI10" s="100">
        <f t="shared" si="10"/>
        <v>0</v>
      </c>
      <c r="AJ10" s="100">
        <f>SUM(AJ11:AJ13)</f>
        <v>0</v>
      </c>
      <c r="AK10" s="100">
        <f>SUM(AK11:AK13)</f>
        <v>0</v>
      </c>
      <c r="AL10" s="70" t="s">
        <v>20</v>
      </c>
      <c r="AM10" s="43" t="s">
        <v>66</v>
      </c>
      <c r="AN10" s="43">
        <v>0</v>
      </c>
      <c r="AO10" s="12">
        <f>SUM(AO11:AO13)</f>
        <v>0</v>
      </c>
      <c r="AP10" s="12">
        <f t="shared" si="10"/>
        <v>0</v>
      </c>
      <c r="AQ10" s="12">
        <f t="shared" si="10"/>
        <v>0</v>
      </c>
      <c r="AR10" s="12">
        <f t="shared" si="10"/>
        <v>0</v>
      </c>
      <c r="AS10" s="12">
        <f t="shared" si="10"/>
        <v>0</v>
      </c>
      <c r="AT10" s="12">
        <f t="shared" si="10"/>
        <v>0</v>
      </c>
      <c r="AU10" s="12">
        <f t="shared" si="10"/>
        <v>0</v>
      </c>
      <c r="AV10" s="12">
        <f t="shared" si="10"/>
        <v>0</v>
      </c>
      <c r="AW10" s="12">
        <f t="shared" si="10"/>
        <v>0</v>
      </c>
      <c r="AX10" s="12">
        <f t="shared" si="10"/>
        <v>0</v>
      </c>
      <c r="AY10" s="70" t="s">
        <v>20</v>
      </c>
      <c r="AZ10" s="43" t="s">
        <v>54</v>
      </c>
      <c r="BA10" s="43">
        <v>0</v>
      </c>
      <c r="BB10" s="12">
        <f>SUM(BB11:BB13)</f>
        <v>0</v>
      </c>
      <c r="BC10" s="12">
        <f t="shared" ref="BC10:BN10" si="11">SUM(BC11:BC13)</f>
        <v>0</v>
      </c>
      <c r="BD10" s="12">
        <f t="shared" si="11"/>
        <v>0</v>
      </c>
      <c r="BE10" s="12">
        <f t="shared" si="11"/>
        <v>0</v>
      </c>
      <c r="BF10" s="12">
        <f t="shared" si="11"/>
        <v>0</v>
      </c>
      <c r="BG10" s="12">
        <f t="shared" si="11"/>
        <v>0</v>
      </c>
      <c r="BH10" s="12">
        <f t="shared" si="11"/>
        <v>0</v>
      </c>
      <c r="BI10" s="12">
        <f t="shared" si="11"/>
        <v>0</v>
      </c>
      <c r="BJ10" s="12">
        <f t="shared" si="11"/>
        <v>0</v>
      </c>
      <c r="BK10" s="12">
        <f t="shared" si="11"/>
        <v>0</v>
      </c>
      <c r="BL10" s="12">
        <f t="shared" si="11"/>
        <v>0</v>
      </c>
      <c r="BM10" s="12">
        <f t="shared" si="11"/>
        <v>0</v>
      </c>
      <c r="BN10" s="12">
        <f t="shared" si="11"/>
        <v>0</v>
      </c>
      <c r="BO10" s="70" t="s">
        <v>20</v>
      </c>
      <c r="BP10" s="43" t="s">
        <v>66</v>
      </c>
      <c r="BQ10" s="43">
        <v>0</v>
      </c>
      <c r="BR10" s="12">
        <f t="shared" si="6"/>
        <v>0</v>
      </c>
      <c r="BS10" s="12">
        <f t="shared" si="7"/>
        <v>0</v>
      </c>
      <c r="BT10" s="12">
        <f t="shared" si="7"/>
        <v>0</v>
      </c>
      <c r="BU10" s="12">
        <f t="shared" si="7"/>
        <v>0</v>
      </c>
      <c r="BV10" s="12">
        <f t="shared" si="7"/>
        <v>0</v>
      </c>
      <c r="BW10" s="12">
        <f t="shared" si="7"/>
        <v>0</v>
      </c>
      <c r="BX10" s="12">
        <f t="shared" si="7"/>
        <v>0</v>
      </c>
      <c r="BY10" s="12">
        <f t="shared" si="7"/>
        <v>0</v>
      </c>
      <c r="BZ10" s="12">
        <f t="shared" si="7"/>
        <v>0</v>
      </c>
      <c r="CA10" s="12">
        <f t="shared" si="7"/>
        <v>0</v>
      </c>
      <c r="CB10" s="12">
        <f t="shared" si="7"/>
        <v>0</v>
      </c>
      <c r="CC10" s="12">
        <f t="shared" si="7"/>
        <v>0</v>
      </c>
      <c r="CD10" s="12">
        <f t="shared" si="7"/>
        <v>0</v>
      </c>
      <c r="CE10" s="12">
        <f t="shared" si="7"/>
        <v>0</v>
      </c>
      <c r="CF10" s="12">
        <f t="shared" si="7"/>
        <v>0</v>
      </c>
      <c r="CG10" s="12">
        <f t="shared" si="7"/>
        <v>0</v>
      </c>
      <c r="CH10" s="12">
        <f t="shared" si="7"/>
        <v>0</v>
      </c>
      <c r="CI10" s="12">
        <f t="shared" ref="CI10:CZ10" si="12">SUM(CI11:CI13)</f>
        <v>0</v>
      </c>
      <c r="CJ10" s="12">
        <f t="shared" si="12"/>
        <v>0</v>
      </c>
      <c r="CK10" s="12">
        <f t="shared" si="12"/>
        <v>0</v>
      </c>
      <c r="CL10" s="12">
        <f t="shared" si="12"/>
        <v>0</v>
      </c>
      <c r="CM10" s="12">
        <f t="shared" si="12"/>
        <v>0</v>
      </c>
      <c r="CN10" s="12">
        <f t="shared" si="12"/>
        <v>0</v>
      </c>
      <c r="CO10" s="12">
        <f t="shared" si="12"/>
        <v>0</v>
      </c>
      <c r="CP10" s="12">
        <f t="shared" si="12"/>
        <v>0</v>
      </c>
      <c r="CQ10" s="12">
        <f t="shared" si="12"/>
        <v>0</v>
      </c>
      <c r="CR10" s="12">
        <f t="shared" si="12"/>
        <v>0</v>
      </c>
      <c r="CS10" s="12">
        <f t="shared" si="12"/>
        <v>0</v>
      </c>
      <c r="CT10" s="12">
        <f t="shared" si="12"/>
        <v>0</v>
      </c>
      <c r="CU10" s="12">
        <f t="shared" si="12"/>
        <v>0</v>
      </c>
      <c r="CV10" s="12">
        <f t="shared" si="12"/>
        <v>0</v>
      </c>
      <c r="CW10" s="12">
        <f t="shared" si="12"/>
        <v>0</v>
      </c>
      <c r="CX10" s="12">
        <f t="shared" si="12"/>
        <v>0</v>
      </c>
      <c r="CY10" s="12">
        <f t="shared" si="12"/>
        <v>0</v>
      </c>
      <c r="CZ10" s="12">
        <f t="shared" si="12"/>
        <v>0</v>
      </c>
      <c r="DA10" s="71" t="s">
        <v>20</v>
      </c>
      <c r="DB10" s="43" t="s">
        <v>46</v>
      </c>
      <c r="DC10" s="43">
        <v>0</v>
      </c>
      <c r="DD10" s="12">
        <f>SUM(DD11:DD13)</f>
        <v>0</v>
      </c>
      <c r="DE10" s="12">
        <f>SUM(DE11:DE13)</f>
        <v>0</v>
      </c>
    </row>
    <row r="11" spans="1:109" s="1" customFormat="1" ht="27.75" customHeight="1" x14ac:dyDescent="0.2">
      <c r="A11" s="44" t="s">
        <v>28</v>
      </c>
      <c r="B11" s="54" t="s">
        <v>47</v>
      </c>
      <c r="C11" s="43">
        <v>0</v>
      </c>
      <c r="D11" s="10">
        <f>$C$11*12*D38</f>
        <v>0</v>
      </c>
      <c r="E11" s="10">
        <f t="shared" ref="E11:F11" si="13">$C$11*12*E38</f>
        <v>0</v>
      </c>
      <c r="F11" s="10">
        <f t="shared" si="13"/>
        <v>0</v>
      </c>
      <c r="G11" s="71" t="s">
        <v>28</v>
      </c>
      <c r="H11" s="43" t="s">
        <v>55</v>
      </c>
      <c r="I11" s="43">
        <v>0</v>
      </c>
      <c r="J11" s="10">
        <f>$I$11*12*J38</f>
        <v>0</v>
      </c>
      <c r="K11" s="10">
        <f t="shared" ref="K11:AD11" si="14">$I$11*12*K38</f>
        <v>0</v>
      </c>
      <c r="L11" s="10">
        <f t="shared" si="14"/>
        <v>0</v>
      </c>
      <c r="M11" s="10">
        <f t="shared" si="14"/>
        <v>0</v>
      </c>
      <c r="N11" s="10">
        <f t="shared" si="14"/>
        <v>0</v>
      </c>
      <c r="O11" s="10">
        <f t="shared" si="14"/>
        <v>0</v>
      </c>
      <c r="P11" s="10">
        <f t="shared" si="14"/>
        <v>0</v>
      </c>
      <c r="Q11" s="10">
        <f t="shared" si="14"/>
        <v>0</v>
      </c>
      <c r="R11" s="10">
        <f t="shared" si="14"/>
        <v>0</v>
      </c>
      <c r="S11" s="10">
        <f t="shared" si="14"/>
        <v>0</v>
      </c>
      <c r="T11" s="10">
        <f t="shared" si="14"/>
        <v>0</v>
      </c>
      <c r="U11" s="10">
        <f t="shared" si="14"/>
        <v>0</v>
      </c>
      <c r="V11" s="10">
        <f t="shared" si="14"/>
        <v>0</v>
      </c>
      <c r="W11" s="10">
        <f t="shared" si="14"/>
        <v>0</v>
      </c>
      <c r="X11" s="10">
        <f t="shared" si="14"/>
        <v>0</v>
      </c>
      <c r="Y11" s="10">
        <f t="shared" si="14"/>
        <v>0</v>
      </c>
      <c r="Z11" s="10">
        <f t="shared" si="14"/>
        <v>0</v>
      </c>
      <c r="AA11" s="10">
        <f t="shared" si="14"/>
        <v>0</v>
      </c>
      <c r="AB11" s="10">
        <f t="shared" si="14"/>
        <v>0</v>
      </c>
      <c r="AC11" s="10">
        <f t="shared" si="14"/>
        <v>0</v>
      </c>
      <c r="AD11" s="10">
        <f t="shared" si="14"/>
        <v>0</v>
      </c>
      <c r="AE11" s="71" t="s">
        <v>28</v>
      </c>
      <c r="AF11" s="43" t="s">
        <v>66</v>
      </c>
      <c r="AG11" s="43">
        <v>0</v>
      </c>
      <c r="AH11" s="101">
        <f t="shared" ref="AH11:AX11" si="15">$I$11*12*AH38</f>
        <v>0</v>
      </c>
      <c r="AI11" s="101">
        <f t="shared" si="15"/>
        <v>0</v>
      </c>
      <c r="AJ11" s="101">
        <f>$I$11*12*AJ38</f>
        <v>0</v>
      </c>
      <c r="AK11" s="101">
        <f>$I$11*12*AK38</f>
        <v>0</v>
      </c>
      <c r="AL11" s="71" t="s">
        <v>28</v>
      </c>
      <c r="AM11" s="43" t="s">
        <v>66</v>
      </c>
      <c r="AN11" s="43">
        <v>0</v>
      </c>
      <c r="AO11" s="10">
        <f>$I$11*12*AO38</f>
        <v>0</v>
      </c>
      <c r="AP11" s="10">
        <f t="shared" si="15"/>
        <v>0</v>
      </c>
      <c r="AQ11" s="10">
        <f t="shared" si="15"/>
        <v>0</v>
      </c>
      <c r="AR11" s="10">
        <f t="shared" si="15"/>
        <v>0</v>
      </c>
      <c r="AS11" s="10">
        <f t="shared" si="15"/>
        <v>0</v>
      </c>
      <c r="AT11" s="10">
        <f t="shared" si="15"/>
        <v>0</v>
      </c>
      <c r="AU11" s="10">
        <f t="shared" si="15"/>
        <v>0</v>
      </c>
      <c r="AV11" s="10">
        <f t="shared" si="15"/>
        <v>0</v>
      </c>
      <c r="AW11" s="10">
        <f t="shared" si="15"/>
        <v>0</v>
      </c>
      <c r="AX11" s="10">
        <f t="shared" si="15"/>
        <v>0</v>
      </c>
      <c r="AY11" s="71" t="s">
        <v>28</v>
      </c>
      <c r="AZ11" s="43" t="s">
        <v>55</v>
      </c>
      <c r="BA11" s="43">
        <v>0</v>
      </c>
      <c r="BB11" s="10">
        <f>$I$11*12*BB38</f>
        <v>0</v>
      </c>
      <c r="BC11" s="10">
        <f t="shared" ref="BC11:BN11" si="16">$I$11*12*BC38</f>
        <v>0</v>
      </c>
      <c r="BD11" s="10">
        <f t="shared" si="16"/>
        <v>0</v>
      </c>
      <c r="BE11" s="10">
        <f t="shared" si="16"/>
        <v>0</v>
      </c>
      <c r="BF11" s="10">
        <f t="shared" si="16"/>
        <v>0</v>
      </c>
      <c r="BG11" s="10">
        <f t="shared" si="16"/>
        <v>0</v>
      </c>
      <c r="BH11" s="10">
        <f t="shared" si="16"/>
        <v>0</v>
      </c>
      <c r="BI11" s="10">
        <f t="shared" si="16"/>
        <v>0</v>
      </c>
      <c r="BJ11" s="10">
        <f t="shared" si="16"/>
        <v>0</v>
      </c>
      <c r="BK11" s="10">
        <f t="shared" si="16"/>
        <v>0</v>
      </c>
      <c r="BL11" s="10">
        <f t="shared" si="16"/>
        <v>0</v>
      </c>
      <c r="BM11" s="10">
        <f t="shared" si="16"/>
        <v>0</v>
      </c>
      <c r="BN11" s="10">
        <f t="shared" si="16"/>
        <v>0</v>
      </c>
      <c r="BO11" s="71" t="s">
        <v>28</v>
      </c>
      <c r="BP11" s="43" t="s">
        <v>66</v>
      </c>
      <c r="BQ11" s="43">
        <v>0</v>
      </c>
      <c r="BR11" s="10">
        <f>$I$11*12*BR38</f>
        <v>0</v>
      </c>
      <c r="BS11" s="10">
        <f t="shared" ref="BS11:CH11" si="17">$I$11*12*BS38</f>
        <v>0</v>
      </c>
      <c r="BT11" s="10">
        <f t="shared" si="17"/>
        <v>0</v>
      </c>
      <c r="BU11" s="10">
        <f t="shared" si="17"/>
        <v>0</v>
      </c>
      <c r="BV11" s="10">
        <f t="shared" si="17"/>
        <v>0</v>
      </c>
      <c r="BW11" s="10">
        <f t="shared" si="17"/>
        <v>0</v>
      </c>
      <c r="BX11" s="10">
        <f t="shared" si="17"/>
        <v>0</v>
      </c>
      <c r="BY11" s="10">
        <f t="shared" si="17"/>
        <v>0</v>
      </c>
      <c r="BZ11" s="10">
        <f t="shared" si="17"/>
        <v>0</v>
      </c>
      <c r="CA11" s="10">
        <f t="shared" si="17"/>
        <v>0</v>
      </c>
      <c r="CB11" s="10">
        <f t="shared" si="17"/>
        <v>0</v>
      </c>
      <c r="CC11" s="10">
        <f t="shared" si="17"/>
        <v>0</v>
      </c>
      <c r="CD11" s="10">
        <f t="shared" si="17"/>
        <v>0</v>
      </c>
      <c r="CE11" s="10">
        <f t="shared" si="17"/>
        <v>0</v>
      </c>
      <c r="CF11" s="10">
        <f t="shared" si="17"/>
        <v>0</v>
      </c>
      <c r="CG11" s="10">
        <f t="shared" si="17"/>
        <v>0</v>
      </c>
      <c r="CH11" s="10">
        <f t="shared" si="17"/>
        <v>0</v>
      </c>
      <c r="CI11" s="10">
        <f t="shared" ref="CI11:CZ11" si="18">$I$11*12*CI38</f>
        <v>0</v>
      </c>
      <c r="CJ11" s="10">
        <f t="shared" si="18"/>
        <v>0</v>
      </c>
      <c r="CK11" s="10">
        <f t="shared" si="18"/>
        <v>0</v>
      </c>
      <c r="CL11" s="10">
        <f t="shared" si="18"/>
        <v>0</v>
      </c>
      <c r="CM11" s="10">
        <f t="shared" si="18"/>
        <v>0</v>
      </c>
      <c r="CN11" s="10">
        <f t="shared" si="18"/>
        <v>0</v>
      </c>
      <c r="CO11" s="10">
        <f t="shared" si="18"/>
        <v>0</v>
      </c>
      <c r="CP11" s="10">
        <f t="shared" si="18"/>
        <v>0</v>
      </c>
      <c r="CQ11" s="10">
        <f t="shared" si="18"/>
        <v>0</v>
      </c>
      <c r="CR11" s="10">
        <f t="shared" si="18"/>
        <v>0</v>
      </c>
      <c r="CS11" s="10">
        <f t="shared" si="18"/>
        <v>0</v>
      </c>
      <c r="CT11" s="10">
        <f t="shared" si="18"/>
        <v>0</v>
      </c>
      <c r="CU11" s="10">
        <f t="shared" si="18"/>
        <v>0</v>
      </c>
      <c r="CV11" s="10">
        <f t="shared" si="18"/>
        <v>0</v>
      </c>
      <c r="CW11" s="10">
        <f t="shared" si="18"/>
        <v>0</v>
      </c>
      <c r="CX11" s="10">
        <f t="shared" si="18"/>
        <v>0</v>
      </c>
      <c r="CY11" s="10">
        <f t="shared" si="18"/>
        <v>0</v>
      </c>
      <c r="CZ11" s="10">
        <f t="shared" si="18"/>
        <v>0</v>
      </c>
      <c r="DA11" s="71" t="s">
        <v>28</v>
      </c>
      <c r="DB11" s="43" t="s">
        <v>47</v>
      </c>
      <c r="DC11" s="43">
        <v>0</v>
      </c>
      <c r="DD11" s="10">
        <f>$K$11*12*DD38</f>
        <v>0</v>
      </c>
      <c r="DE11" s="10">
        <f>$K$11*12*DE38</f>
        <v>0</v>
      </c>
    </row>
    <row r="12" spans="1:109" s="1" customFormat="1" x14ac:dyDescent="0.2">
      <c r="A12" s="44"/>
      <c r="B12" s="54"/>
      <c r="C12" s="43"/>
      <c r="D12" s="10"/>
      <c r="E12" s="10"/>
      <c r="F12" s="10"/>
      <c r="G12" s="70"/>
      <c r="H12" s="43"/>
      <c r="I12" s="4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70" t="s">
        <v>67</v>
      </c>
      <c r="AF12" s="43"/>
      <c r="AG12" s="43"/>
      <c r="AH12" s="101"/>
      <c r="AI12" s="101"/>
      <c r="AJ12" s="101"/>
      <c r="AK12" s="101"/>
      <c r="AL12" s="70" t="s">
        <v>67</v>
      </c>
      <c r="AM12" s="43"/>
      <c r="AN12" s="43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70"/>
      <c r="AZ12" s="43"/>
      <c r="BA12" s="43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70" t="s">
        <v>67</v>
      </c>
      <c r="BP12" s="43" t="s">
        <v>55</v>
      </c>
      <c r="BQ12" s="43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71"/>
      <c r="DB12" s="43"/>
      <c r="DC12" s="43"/>
      <c r="DD12" s="10"/>
      <c r="DE12" s="10"/>
    </row>
    <row r="13" spans="1:109" s="1" customFormat="1" x14ac:dyDescent="0.2">
      <c r="A13" s="44"/>
      <c r="B13" s="54"/>
      <c r="C13" s="43"/>
      <c r="D13" s="10"/>
      <c r="E13" s="10"/>
      <c r="F13" s="10"/>
      <c r="G13" s="72"/>
      <c r="H13" s="72"/>
      <c r="I13" s="7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70" t="s">
        <v>68</v>
      </c>
      <c r="AF13" s="43"/>
      <c r="AG13" s="43"/>
      <c r="AH13" s="101"/>
      <c r="AI13" s="101"/>
      <c r="AJ13" s="101"/>
      <c r="AK13" s="101"/>
      <c r="AL13" s="70" t="s">
        <v>68</v>
      </c>
      <c r="AM13" s="43"/>
      <c r="AN13" s="43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70"/>
      <c r="AZ13" s="43"/>
      <c r="BA13" s="43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70" t="s">
        <v>68</v>
      </c>
      <c r="BP13" s="43" t="s">
        <v>69</v>
      </c>
      <c r="BQ13" s="43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71"/>
      <c r="DB13" s="43"/>
      <c r="DC13" s="43"/>
      <c r="DD13" s="10"/>
      <c r="DE13" s="10"/>
    </row>
    <row r="14" spans="1:109" s="1" customFormat="1" ht="23.85" customHeight="1" x14ac:dyDescent="0.2">
      <c r="A14" s="45" t="s">
        <v>11</v>
      </c>
      <c r="B14" s="54"/>
      <c r="C14" s="46">
        <f>SUM(C15:C21)</f>
        <v>4.4300000000000006</v>
      </c>
      <c r="D14" s="9">
        <f>SUM(D15:D21)</f>
        <v>38966.28</v>
      </c>
      <c r="E14" s="9">
        <f t="shared" ref="E14:F14" si="19">SUM(E15:E21)</f>
        <v>21976.343999999997</v>
      </c>
      <c r="F14" s="9">
        <f t="shared" si="19"/>
        <v>21051.360000000001</v>
      </c>
      <c r="G14" s="73" t="s">
        <v>11</v>
      </c>
      <c r="H14" s="69"/>
      <c r="I14" s="46">
        <f>SUM(I15:I21)</f>
        <v>4.58</v>
      </c>
      <c r="J14" s="9">
        <f t="shared" ref="J14:AD14" si="20">SUM(J15:J21)</f>
        <v>28491.263999999999</v>
      </c>
      <c r="K14" s="9">
        <f t="shared" si="20"/>
        <v>24721.008000000002</v>
      </c>
      <c r="L14" s="9">
        <f t="shared" si="20"/>
        <v>39983.4</v>
      </c>
      <c r="M14" s="9">
        <f t="shared" si="20"/>
        <v>29271.696000000004</v>
      </c>
      <c r="N14" s="9">
        <f t="shared" si="20"/>
        <v>23231.591999999997</v>
      </c>
      <c r="O14" s="9">
        <f t="shared" si="20"/>
        <v>22148.880000000001</v>
      </c>
      <c r="P14" s="9">
        <f t="shared" si="20"/>
        <v>29700.383999999998</v>
      </c>
      <c r="Q14" s="9">
        <f t="shared" si="20"/>
        <v>32321.976000000006</v>
      </c>
      <c r="R14" s="9">
        <f t="shared" si="20"/>
        <v>38911.68</v>
      </c>
      <c r="S14" s="9">
        <f t="shared" si="20"/>
        <v>26111.495999999999</v>
      </c>
      <c r="T14" s="9">
        <f t="shared" si="20"/>
        <v>13036.511999999999</v>
      </c>
      <c r="U14" s="9">
        <f t="shared" si="20"/>
        <v>22967.784</v>
      </c>
      <c r="V14" s="9">
        <f t="shared" si="20"/>
        <v>22231.32</v>
      </c>
      <c r="W14" s="9">
        <f t="shared" si="20"/>
        <v>54580.776000000005</v>
      </c>
      <c r="X14" s="9">
        <f t="shared" si="20"/>
        <v>27265.656000000003</v>
      </c>
      <c r="Y14" s="9">
        <f t="shared" si="20"/>
        <v>41093.592000000004</v>
      </c>
      <c r="Z14" s="9">
        <f t="shared" si="20"/>
        <v>28958.423999999999</v>
      </c>
      <c r="AA14" s="9">
        <f t="shared" si="20"/>
        <v>22830.383999999998</v>
      </c>
      <c r="AB14" s="9">
        <f t="shared" si="20"/>
        <v>23094.191999999999</v>
      </c>
      <c r="AC14" s="9">
        <f t="shared" si="20"/>
        <v>29584.968000000001</v>
      </c>
      <c r="AD14" s="9">
        <f t="shared" si="20"/>
        <v>32085.648000000001</v>
      </c>
      <c r="AE14" s="73" t="s">
        <v>11</v>
      </c>
      <c r="AF14" s="69"/>
      <c r="AG14" s="46">
        <f>SUM(AG15:AG21)</f>
        <v>9.4499999999999993</v>
      </c>
      <c r="AH14" s="102">
        <f t="shared" ref="AH14:AX14" si="21">SUM(AH15:AH21)</f>
        <v>8867.880000000001</v>
      </c>
      <c r="AI14" s="102">
        <f t="shared" si="21"/>
        <v>7132.8600000000006</v>
      </c>
      <c r="AJ14" s="102">
        <f>SUM(AJ15:AJ21)</f>
        <v>5091.66</v>
      </c>
      <c r="AK14" s="102">
        <f>SUM(AK15:AK21)</f>
        <v>12712.14</v>
      </c>
      <c r="AL14" s="73" t="s">
        <v>11</v>
      </c>
      <c r="AM14" s="69"/>
      <c r="AN14" s="46">
        <f>SUM(AN15:AN21)</f>
        <v>9.4499999999999993</v>
      </c>
      <c r="AO14" s="9">
        <f>SUM(AO15:AO21)</f>
        <v>18688.32</v>
      </c>
      <c r="AP14" s="9">
        <f t="shared" si="21"/>
        <v>50111.46</v>
      </c>
      <c r="AQ14" s="9">
        <f t="shared" si="21"/>
        <v>28508.760000000002</v>
      </c>
      <c r="AR14" s="9">
        <f t="shared" si="21"/>
        <v>35176.68</v>
      </c>
      <c r="AS14" s="9">
        <f t="shared" si="21"/>
        <v>24392.339999999997</v>
      </c>
      <c r="AT14" s="9">
        <f t="shared" si="21"/>
        <v>64365.840000000011</v>
      </c>
      <c r="AU14" s="9">
        <f t="shared" si="21"/>
        <v>26036.639999999999</v>
      </c>
      <c r="AV14" s="9">
        <f t="shared" si="21"/>
        <v>49952.7</v>
      </c>
      <c r="AW14" s="9">
        <f t="shared" si="21"/>
        <v>15932.7</v>
      </c>
      <c r="AX14" s="9">
        <f t="shared" si="21"/>
        <v>46822.86</v>
      </c>
      <c r="AY14" s="73" t="s">
        <v>11</v>
      </c>
      <c r="AZ14" s="69"/>
      <c r="BA14" s="46">
        <f>SUM(BA15:BA21)</f>
        <v>4.58</v>
      </c>
      <c r="BB14" s="9">
        <f>SUM(BB15:BB21)</f>
        <v>33597.047999999995</v>
      </c>
      <c r="BC14" s="9">
        <f t="shared" ref="BC14:BN14" si="22">SUM(BC15:BC21)</f>
        <v>15229.416000000001</v>
      </c>
      <c r="BD14" s="9">
        <f t="shared" si="22"/>
        <v>6913.9680000000008</v>
      </c>
      <c r="BE14" s="9">
        <f t="shared" si="22"/>
        <v>22533.600000000002</v>
      </c>
      <c r="BF14" s="9">
        <f t="shared" si="22"/>
        <v>31618.487999999998</v>
      </c>
      <c r="BG14" s="9">
        <f t="shared" si="22"/>
        <v>33311.256000000001</v>
      </c>
      <c r="BH14" s="9">
        <f t="shared" si="22"/>
        <v>39060.072000000007</v>
      </c>
      <c r="BI14" s="9">
        <f t="shared" si="22"/>
        <v>40494.527999999998</v>
      </c>
      <c r="BJ14" s="9">
        <f t="shared" si="22"/>
        <v>29178.263999999999</v>
      </c>
      <c r="BK14" s="9">
        <f t="shared" si="22"/>
        <v>41384.880000000005</v>
      </c>
      <c r="BL14" s="9">
        <f t="shared" si="22"/>
        <v>40445.063999999998</v>
      </c>
      <c r="BM14" s="9">
        <f t="shared" si="22"/>
        <v>25869.671999999999</v>
      </c>
      <c r="BN14" s="9">
        <f t="shared" si="22"/>
        <v>28579.200000000004</v>
      </c>
      <c r="BO14" s="73" t="s">
        <v>11</v>
      </c>
      <c r="BP14" s="69"/>
      <c r="BQ14" s="46">
        <f>SUM(BQ15:BQ21)</f>
        <v>9.4499999999999993</v>
      </c>
      <c r="BR14" s="9">
        <f>SUM(BR15:BR21)</f>
        <v>64263.78</v>
      </c>
      <c r="BS14" s="9">
        <f t="shared" ref="BS14:CH14" si="23">SUM(BS15:BS21)</f>
        <v>42116.759999999995</v>
      </c>
      <c r="BT14" s="9">
        <f t="shared" si="23"/>
        <v>31366.440000000006</v>
      </c>
      <c r="BU14" s="9">
        <f t="shared" si="23"/>
        <v>19618.199999999997</v>
      </c>
      <c r="BV14" s="9">
        <f t="shared" si="23"/>
        <v>19595.52</v>
      </c>
      <c r="BW14" s="9">
        <f t="shared" si="23"/>
        <v>52572.24</v>
      </c>
      <c r="BX14" s="9">
        <f t="shared" si="23"/>
        <v>60839.100000000006</v>
      </c>
      <c r="BY14" s="9">
        <f t="shared" si="23"/>
        <v>59353.56</v>
      </c>
      <c r="BZ14" s="9">
        <f t="shared" si="23"/>
        <v>49703.22</v>
      </c>
      <c r="CA14" s="9">
        <f t="shared" si="23"/>
        <v>48206.34</v>
      </c>
      <c r="CB14" s="9">
        <f t="shared" si="23"/>
        <v>49431.06</v>
      </c>
      <c r="CC14" s="9">
        <f t="shared" si="23"/>
        <v>48750.659999999996</v>
      </c>
      <c r="CD14" s="9">
        <f t="shared" si="23"/>
        <v>30413.879999999997</v>
      </c>
      <c r="CE14" s="9">
        <f t="shared" si="23"/>
        <v>34280.82</v>
      </c>
      <c r="CF14" s="9">
        <f t="shared" si="23"/>
        <v>36991.08</v>
      </c>
      <c r="CG14" s="9">
        <f t="shared" si="23"/>
        <v>34484.94</v>
      </c>
      <c r="CH14" s="9">
        <f t="shared" si="23"/>
        <v>93350.88</v>
      </c>
      <c r="CI14" s="9">
        <f t="shared" ref="CI14" si="24">SUM(CI15:CI21)</f>
        <v>61757.64</v>
      </c>
      <c r="CJ14" s="9">
        <f t="shared" ref="CJ14" si="25">SUM(CJ15:CJ21)</f>
        <v>41425.020000000004</v>
      </c>
      <c r="CK14" s="9">
        <f t="shared" ref="CK14" si="26">SUM(CK15:CK21)</f>
        <v>46017.72</v>
      </c>
      <c r="CL14" s="9">
        <f t="shared" ref="CL14" si="27">SUM(CL15:CL21)</f>
        <v>69355.44</v>
      </c>
      <c r="CM14" s="9">
        <f t="shared" ref="CM14" si="28">SUM(CM15:CM21)</f>
        <v>83462.399999999994</v>
      </c>
      <c r="CN14" s="9">
        <f t="shared" ref="CN14" si="29">SUM(CN15:CN21)</f>
        <v>47083.68</v>
      </c>
      <c r="CO14" s="9">
        <f t="shared" ref="CO14" si="30">SUM(CO15:CO21)</f>
        <v>32761.26</v>
      </c>
      <c r="CP14" s="9">
        <f t="shared" ref="CP14" si="31">SUM(CP15:CP21)</f>
        <v>86240.700000000012</v>
      </c>
      <c r="CQ14" s="9">
        <f t="shared" ref="CQ14" si="32">SUM(CQ15:CQ21)</f>
        <v>40665.24</v>
      </c>
      <c r="CR14" s="9">
        <f t="shared" ref="CR14" si="33">SUM(CR15:CR21)</f>
        <v>39429.179999999993</v>
      </c>
      <c r="CS14" s="9">
        <f t="shared" ref="CS14" si="34">SUM(CS15:CS21)</f>
        <v>35482.86</v>
      </c>
      <c r="CT14" s="9">
        <f t="shared" ref="CT14" si="35">SUM(CT15:CT21)</f>
        <v>31638.600000000002</v>
      </c>
      <c r="CU14" s="9">
        <f t="shared" ref="CU14" si="36">SUM(CU15:CU21)</f>
        <v>60487.560000000005</v>
      </c>
      <c r="CV14" s="9">
        <f t="shared" ref="CV14" si="37">SUM(CV15:CV21)</f>
        <v>37671.479999999996</v>
      </c>
      <c r="CW14" s="9">
        <f t="shared" ref="CW14" si="38">SUM(CW15:CW21)</f>
        <v>55225.8</v>
      </c>
      <c r="CX14" s="9">
        <f t="shared" ref="CX14" si="39">SUM(CX15:CX21)</f>
        <v>50383.619999999995</v>
      </c>
      <c r="CY14" s="9">
        <f t="shared" ref="CY14" si="40">SUM(CY15:CY21)</f>
        <v>37456.020000000004</v>
      </c>
      <c r="CZ14" s="9">
        <f t="shared" ref="CZ14" si="41">SUM(CZ15:CZ21)</f>
        <v>60793.740000000005</v>
      </c>
      <c r="DA14" s="73" t="s">
        <v>11</v>
      </c>
      <c r="DB14" s="69"/>
      <c r="DC14" s="46">
        <f>SUM(DC15:DC21)</f>
        <v>4.4300000000000006</v>
      </c>
      <c r="DD14" s="9">
        <f>SUM(DD15:DD21)</f>
        <v>23688.096000000001</v>
      </c>
      <c r="DE14" s="9">
        <f>SUM(DE15:DE21)</f>
        <v>23741.256000000001</v>
      </c>
    </row>
    <row r="15" spans="1:109" s="1" customFormat="1" x14ac:dyDescent="0.2">
      <c r="A15" s="44" t="s">
        <v>29</v>
      </c>
      <c r="B15" s="54" t="s">
        <v>21</v>
      </c>
      <c r="C15" s="43">
        <v>0.41</v>
      </c>
      <c r="D15" s="10">
        <f>$C$15*12*D38</f>
        <v>3606.36</v>
      </c>
      <c r="E15" s="10">
        <f t="shared" ref="E15:F15" si="42">$C$15*12*E38</f>
        <v>2033.9279999999999</v>
      </c>
      <c r="F15" s="10">
        <f t="shared" si="42"/>
        <v>1948.32</v>
      </c>
      <c r="G15" s="70" t="s">
        <v>56</v>
      </c>
      <c r="H15" s="43" t="s">
        <v>21</v>
      </c>
      <c r="I15" s="43">
        <v>0.49</v>
      </c>
      <c r="J15" s="10">
        <f t="shared" ref="J15:AD15" si="43">$I$15*12*J38</f>
        <v>3048.192</v>
      </c>
      <c r="K15" s="10">
        <f t="shared" si="43"/>
        <v>2644.8240000000001</v>
      </c>
      <c r="L15" s="10">
        <f t="shared" si="43"/>
        <v>4277.7</v>
      </c>
      <c r="M15" s="10">
        <f t="shared" si="43"/>
        <v>3131.6880000000001</v>
      </c>
      <c r="N15" s="10">
        <f t="shared" si="43"/>
        <v>2485.4760000000001</v>
      </c>
      <c r="O15" s="10">
        <f t="shared" si="43"/>
        <v>2369.64</v>
      </c>
      <c r="P15" s="10">
        <f t="shared" si="43"/>
        <v>3177.5519999999997</v>
      </c>
      <c r="Q15" s="10">
        <f t="shared" si="43"/>
        <v>3458.0280000000002</v>
      </c>
      <c r="R15" s="10">
        <f t="shared" si="43"/>
        <v>4163.04</v>
      </c>
      <c r="S15" s="10">
        <f t="shared" si="43"/>
        <v>2793.5880000000002</v>
      </c>
      <c r="T15" s="10">
        <f t="shared" si="43"/>
        <v>1394.7359999999999</v>
      </c>
      <c r="U15" s="10">
        <f t="shared" si="43"/>
        <v>2457.252</v>
      </c>
      <c r="V15" s="10">
        <f t="shared" si="43"/>
        <v>2378.46</v>
      </c>
      <c r="W15" s="10">
        <f t="shared" si="43"/>
        <v>5839.4279999999999</v>
      </c>
      <c r="X15" s="10">
        <f t="shared" si="43"/>
        <v>2917.0680000000002</v>
      </c>
      <c r="Y15" s="10">
        <f t="shared" si="43"/>
        <v>4396.4760000000006</v>
      </c>
      <c r="Z15" s="10">
        <f t="shared" si="43"/>
        <v>3098.172</v>
      </c>
      <c r="AA15" s="10">
        <f t="shared" si="43"/>
        <v>2442.5519999999997</v>
      </c>
      <c r="AB15" s="10">
        <f t="shared" si="43"/>
        <v>2470.7759999999998</v>
      </c>
      <c r="AC15" s="10">
        <f t="shared" si="43"/>
        <v>3165.2039999999997</v>
      </c>
      <c r="AD15" s="10">
        <f t="shared" si="43"/>
        <v>3432.7439999999997</v>
      </c>
      <c r="AE15" s="70" t="s">
        <v>70</v>
      </c>
      <c r="AF15" s="43" t="s">
        <v>21</v>
      </c>
      <c r="AG15" s="43">
        <v>0.39</v>
      </c>
      <c r="AH15" s="101">
        <f t="shared" ref="AH15:AX15" si="44">$AG$15*12*AH38</f>
        <v>365.976</v>
      </c>
      <c r="AI15" s="101">
        <f t="shared" si="44"/>
        <v>294.37199999999996</v>
      </c>
      <c r="AJ15" s="101">
        <f>$AG$15*12*AJ38</f>
        <v>210.13199999999998</v>
      </c>
      <c r="AK15" s="101">
        <f>$AG$15*12*AK38</f>
        <v>524.62799999999993</v>
      </c>
      <c r="AL15" s="70" t="s">
        <v>70</v>
      </c>
      <c r="AM15" s="43" t="s">
        <v>21</v>
      </c>
      <c r="AN15" s="43">
        <v>0.39</v>
      </c>
      <c r="AO15" s="10">
        <f>$AG$15*12*AO38</f>
        <v>771.26400000000001</v>
      </c>
      <c r="AP15" s="10">
        <f t="shared" si="44"/>
        <v>2068.0919999999996</v>
      </c>
      <c r="AQ15" s="10">
        <f t="shared" si="44"/>
        <v>1176.5519999999999</v>
      </c>
      <c r="AR15" s="10">
        <f t="shared" si="44"/>
        <v>1451.7359999999999</v>
      </c>
      <c r="AS15" s="10">
        <f t="shared" si="44"/>
        <v>1006.6679999999999</v>
      </c>
      <c r="AT15" s="10">
        <f t="shared" si="44"/>
        <v>2656.3679999999999</v>
      </c>
      <c r="AU15" s="10">
        <f t="shared" si="44"/>
        <v>1074.528</v>
      </c>
      <c r="AV15" s="10">
        <f t="shared" si="44"/>
        <v>2061.54</v>
      </c>
      <c r="AW15" s="10">
        <f t="shared" si="44"/>
        <v>657.54</v>
      </c>
      <c r="AX15" s="10">
        <f t="shared" si="44"/>
        <v>1932.3719999999998</v>
      </c>
      <c r="AY15" s="70" t="s">
        <v>56</v>
      </c>
      <c r="AZ15" s="43" t="s">
        <v>21</v>
      </c>
      <c r="BA15" s="43">
        <v>0.49</v>
      </c>
      <c r="BB15" s="10">
        <f>$BA$15*12*BB38</f>
        <v>3594.4439999999995</v>
      </c>
      <c r="BC15" s="10">
        <f t="shared" ref="BC15:BN15" si="45">$BA$15*12*BC38</f>
        <v>1629.3480000000002</v>
      </c>
      <c r="BD15" s="10">
        <f t="shared" si="45"/>
        <v>739.70399999999995</v>
      </c>
      <c r="BE15" s="10">
        <f t="shared" si="45"/>
        <v>2410.8000000000002</v>
      </c>
      <c r="BF15" s="10">
        <f t="shared" si="45"/>
        <v>3382.7639999999997</v>
      </c>
      <c r="BG15" s="10">
        <f t="shared" si="45"/>
        <v>3563.8679999999999</v>
      </c>
      <c r="BH15" s="10">
        <f t="shared" si="45"/>
        <v>4178.9160000000002</v>
      </c>
      <c r="BI15" s="10">
        <f t="shared" si="45"/>
        <v>4332.384</v>
      </c>
      <c r="BJ15" s="10">
        <f t="shared" si="45"/>
        <v>3121.692</v>
      </c>
      <c r="BK15" s="10">
        <f t="shared" si="45"/>
        <v>4427.6400000000003</v>
      </c>
      <c r="BL15" s="10">
        <f t="shared" si="45"/>
        <v>4327.0919999999996</v>
      </c>
      <c r="BM15" s="10">
        <f t="shared" si="45"/>
        <v>2767.7159999999999</v>
      </c>
      <c r="BN15" s="10">
        <f t="shared" si="45"/>
        <v>3057.6</v>
      </c>
      <c r="BO15" s="70" t="s">
        <v>70</v>
      </c>
      <c r="BP15" s="43" t="s">
        <v>21</v>
      </c>
      <c r="BQ15" s="43">
        <v>0.39</v>
      </c>
      <c r="BR15" s="10">
        <f>$BQ$15*12*BR38</f>
        <v>2652.1559999999999</v>
      </c>
      <c r="BS15" s="10">
        <f t="shared" ref="BS15:CH15" si="46">$BQ$15*12*BS38</f>
        <v>1738.1519999999998</v>
      </c>
      <c r="BT15" s="10">
        <f t="shared" si="46"/>
        <v>1294.4880000000001</v>
      </c>
      <c r="BU15" s="10">
        <f t="shared" si="46"/>
        <v>809.64</v>
      </c>
      <c r="BV15" s="10">
        <f t="shared" si="46"/>
        <v>808.70399999999995</v>
      </c>
      <c r="BW15" s="10">
        <f t="shared" si="46"/>
        <v>2169.6480000000001</v>
      </c>
      <c r="BX15" s="10">
        <f t="shared" si="46"/>
        <v>2510.8199999999997</v>
      </c>
      <c r="BY15" s="10">
        <f t="shared" si="46"/>
        <v>2449.5119999999997</v>
      </c>
      <c r="BZ15" s="10">
        <f t="shared" si="46"/>
        <v>2051.2440000000001</v>
      </c>
      <c r="CA15" s="10">
        <f t="shared" si="46"/>
        <v>1989.4680000000001</v>
      </c>
      <c r="CB15" s="10">
        <f t="shared" si="46"/>
        <v>2040.0119999999997</v>
      </c>
      <c r="CC15" s="10">
        <f t="shared" si="46"/>
        <v>2011.9319999999998</v>
      </c>
      <c r="CD15" s="10">
        <f t="shared" si="46"/>
        <v>1255.1759999999999</v>
      </c>
      <c r="CE15" s="10">
        <f t="shared" si="46"/>
        <v>1414.7639999999999</v>
      </c>
      <c r="CF15" s="10">
        <f t="shared" si="46"/>
        <v>1526.6159999999998</v>
      </c>
      <c r="CG15" s="10">
        <f t="shared" si="46"/>
        <v>1423.1880000000001</v>
      </c>
      <c r="CH15" s="10">
        <f t="shared" si="46"/>
        <v>3852.576</v>
      </c>
      <c r="CI15" s="10">
        <f t="shared" ref="CI15:CZ15" si="47">$BQ$15*12*CI38</f>
        <v>2548.7280000000001</v>
      </c>
      <c r="CJ15" s="10">
        <f t="shared" si="47"/>
        <v>1709.604</v>
      </c>
      <c r="CK15" s="10">
        <f t="shared" si="47"/>
        <v>1899.144</v>
      </c>
      <c r="CL15" s="10">
        <f t="shared" si="47"/>
        <v>2862.288</v>
      </c>
      <c r="CM15" s="10">
        <f t="shared" si="47"/>
        <v>3444.4799999999996</v>
      </c>
      <c r="CN15" s="10">
        <f t="shared" si="47"/>
        <v>1943.1359999999997</v>
      </c>
      <c r="CO15" s="10">
        <f t="shared" si="47"/>
        <v>1352.0519999999999</v>
      </c>
      <c r="CP15" s="10">
        <f t="shared" si="47"/>
        <v>3559.14</v>
      </c>
      <c r="CQ15" s="10">
        <f t="shared" si="47"/>
        <v>1678.248</v>
      </c>
      <c r="CR15" s="10">
        <f t="shared" si="47"/>
        <v>1627.2359999999999</v>
      </c>
      <c r="CS15" s="10">
        <f t="shared" si="47"/>
        <v>1464.3719999999998</v>
      </c>
      <c r="CT15" s="10">
        <f t="shared" si="47"/>
        <v>1305.72</v>
      </c>
      <c r="CU15" s="10">
        <f t="shared" si="47"/>
        <v>2496.3119999999999</v>
      </c>
      <c r="CV15" s="10">
        <f t="shared" si="47"/>
        <v>1554.6959999999999</v>
      </c>
      <c r="CW15" s="10">
        <f t="shared" si="47"/>
        <v>2279.16</v>
      </c>
      <c r="CX15" s="10">
        <f t="shared" si="47"/>
        <v>2079.3240000000001</v>
      </c>
      <c r="CY15" s="10">
        <f t="shared" si="47"/>
        <v>1545.8039999999999</v>
      </c>
      <c r="CZ15" s="10">
        <f t="shared" si="47"/>
        <v>2508.9479999999999</v>
      </c>
      <c r="DA15" s="70" t="s">
        <v>29</v>
      </c>
      <c r="DB15" s="43" t="s">
        <v>21</v>
      </c>
      <c r="DC15" s="43">
        <v>0.41</v>
      </c>
      <c r="DD15" s="10">
        <f>$DC$15*12*DD38</f>
        <v>2192.3519999999999</v>
      </c>
      <c r="DE15" s="10">
        <f>$DC$15*12*DE38</f>
        <v>2197.2719999999999</v>
      </c>
    </row>
    <row r="16" spans="1:109" s="1" customFormat="1" x14ac:dyDescent="0.2">
      <c r="A16" s="44" t="s">
        <v>30</v>
      </c>
      <c r="B16" s="54" t="s">
        <v>10</v>
      </c>
      <c r="C16" s="43">
        <v>0.49</v>
      </c>
      <c r="D16" s="10">
        <f>$C$16*12*D38</f>
        <v>4310.04</v>
      </c>
      <c r="E16" s="10">
        <f t="shared" ref="E16:F16" si="48">$C$16*12*E38</f>
        <v>2430.7919999999999</v>
      </c>
      <c r="F16" s="10">
        <f t="shared" si="48"/>
        <v>2328.48</v>
      </c>
      <c r="G16" s="70" t="s">
        <v>57</v>
      </c>
      <c r="H16" s="43" t="s">
        <v>10</v>
      </c>
      <c r="I16" s="43">
        <v>0.51</v>
      </c>
      <c r="J16" s="10">
        <f t="shared" ref="J16:AD16" si="49">$I$16*12*J38</f>
        <v>3172.6079999999997</v>
      </c>
      <c r="K16" s="10">
        <f t="shared" si="49"/>
        <v>2752.7760000000003</v>
      </c>
      <c r="L16" s="10">
        <f t="shared" si="49"/>
        <v>4452.3</v>
      </c>
      <c r="M16" s="10">
        <f t="shared" si="49"/>
        <v>3259.5120000000002</v>
      </c>
      <c r="N16" s="10">
        <f t="shared" si="49"/>
        <v>2586.924</v>
      </c>
      <c r="O16" s="10">
        <f t="shared" si="49"/>
        <v>2466.36</v>
      </c>
      <c r="P16" s="10">
        <f t="shared" si="49"/>
        <v>3307.248</v>
      </c>
      <c r="Q16" s="10">
        <f t="shared" si="49"/>
        <v>3599.172</v>
      </c>
      <c r="R16" s="10">
        <f t="shared" si="49"/>
        <v>4332.96</v>
      </c>
      <c r="S16" s="10">
        <f t="shared" si="49"/>
        <v>2907.6120000000001</v>
      </c>
      <c r="T16" s="10">
        <f t="shared" si="49"/>
        <v>1451.664</v>
      </c>
      <c r="U16" s="10">
        <f t="shared" si="49"/>
        <v>2557.5479999999998</v>
      </c>
      <c r="V16" s="10">
        <f t="shared" si="49"/>
        <v>2475.54</v>
      </c>
      <c r="W16" s="10">
        <f t="shared" si="49"/>
        <v>6077.7719999999999</v>
      </c>
      <c r="X16" s="10">
        <f t="shared" si="49"/>
        <v>3036.1320000000001</v>
      </c>
      <c r="Y16" s="10">
        <f t="shared" si="49"/>
        <v>4575.924</v>
      </c>
      <c r="Z16" s="10">
        <f t="shared" si="49"/>
        <v>3224.6279999999997</v>
      </c>
      <c r="AA16" s="10">
        <f t="shared" si="49"/>
        <v>2542.248</v>
      </c>
      <c r="AB16" s="10">
        <f t="shared" si="49"/>
        <v>2571.6239999999998</v>
      </c>
      <c r="AC16" s="10">
        <f t="shared" si="49"/>
        <v>3294.3959999999997</v>
      </c>
      <c r="AD16" s="10">
        <f t="shared" si="49"/>
        <v>3572.8559999999998</v>
      </c>
      <c r="AE16" s="70" t="s">
        <v>71</v>
      </c>
      <c r="AF16" s="43" t="s">
        <v>10</v>
      </c>
      <c r="AG16" s="43">
        <v>0.7</v>
      </c>
      <c r="AH16" s="101">
        <f t="shared" ref="AH16:AX16" si="50">$AG$16*12*AH38</f>
        <v>656.87999999999988</v>
      </c>
      <c r="AI16" s="101">
        <f t="shared" si="50"/>
        <v>528.3599999999999</v>
      </c>
      <c r="AJ16" s="101">
        <f>$AG$16*12*AJ38</f>
        <v>377.15999999999991</v>
      </c>
      <c r="AK16" s="101">
        <f>$AG$16*12*AK38</f>
        <v>941.63999999999976</v>
      </c>
      <c r="AL16" s="70" t="s">
        <v>71</v>
      </c>
      <c r="AM16" s="43" t="s">
        <v>10</v>
      </c>
      <c r="AN16" s="43">
        <v>0.7</v>
      </c>
      <c r="AO16" s="10">
        <f>$AG$16*12*AO38</f>
        <v>1384.32</v>
      </c>
      <c r="AP16" s="10">
        <f t="shared" si="50"/>
        <v>3711.9599999999991</v>
      </c>
      <c r="AQ16" s="10">
        <f t="shared" si="50"/>
        <v>2111.7599999999998</v>
      </c>
      <c r="AR16" s="10">
        <f t="shared" si="50"/>
        <v>2605.6799999999994</v>
      </c>
      <c r="AS16" s="10">
        <f t="shared" si="50"/>
        <v>1806.8399999999997</v>
      </c>
      <c r="AT16" s="10">
        <f t="shared" si="50"/>
        <v>4767.8399999999992</v>
      </c>
      <c r="AU16" s="10">
        <f t="shared" si="50"/>
        <v>1928.6399999999996</v>
      </c>
      <c r="AV16" s="10">
        <f t="shared" si="50"/>
        <v>3700.1999999999994</v>
      </c>
      <c r="AW16" s="10">
        <f t="shared" si="50"/>
        <v>1180.1999999999998</v>
      </c>
      <c r="AX16" s="10">
        <f t="shared" si="50"/>
        <v>3468.3599999999992</v>
      </c>
      <c r="AY16" s="70" t="s">
        <v>57</v>
      </c>
      <c r="AZ16" s="43" t="s">
        <v>10</v>
      </c>
      <c r="BA16" s="43">
        <v>0.51</v>
      </c>
      <c r="BB16" s="10">
        <f>$BA$16*12*BB38</f>
        <v>3741.1559999999999</v>
      </c>
      <c r="BC16" s="10">
        <f t="shared" ref="BC16:BN16" si="51">$BA$16*12*BC38</f>
        <v>1695.8520000000001</v>
      </c>
      <c r="BD16" s="10">
        <f t="shared" si="51"/>
        <v>769.89599999999996</v>
      </c>
      <c r="BE16" s="10">
        <f t="shared" si="51"/>
        <v>2509.1999999999998</v>
      </c>
      <c r="BF16" s="10">
        <f t="shared" si="51"/>
        <v>3520.8359999999998</v>
      </c>
      <c r="BG16" s="10">
        <f t="shared" si="51"/>
        <v>3709.3320000000003</v>
      </c>
      <c r="BH16" s="10">
        <f t="shared" si="51"/>
        <v>4349.4840000000004</v>
      </c>
      <c r="BI16" s="10">
        <f t="shared" si="51"/>
        <v>4509.2159999999994</v>
      </c>
      <c r="BJ16" s="10">
        <f t="shared" si="51"/>
        <v>3249.1079999999997</v>
      </c>
      <c r="BK16" s="10">
        <f t="shared" si="51"/>
        <v>4608.3599999999997</v>
      </c>
      <c r="BL16" s="10">
        <f t="shared" si="51"/>
        <v>4503.7079999999996</v>
      </c>
      <c r="BM16" s="10">
        <f t="shared" si="51"/>
        <v>2880.6840000000002</v>
      </c>
      <c r="BN16" s="10">
        <f t="shared" si="51"/>
        <v>3182.4</v>
      </c>
      <c r="BO16" s="70" t="s">
        <v>71</v>
      </c>
      <c r="BP16" s="43" t="s">
        <v>10</v>
      </c>
      <c r="BQ16" s="43">
        <v>0.7</v>
      </c>
      <c r="BR16" s="10">
        <f>$BQ$16*12*BR38</f>
        <v>4760.28</v>
      </c>
      <c r="BS16" s="10">
        <f t="shared" ref="BS16:CH16" si="52">$BQ$16*12*BS38</f>
        <v>3119.7599999999993</v>
      </c>
      <c r="BT16" s="10">
        <f t="shared" si="52"/>
        <v>2323.4399999999996</v>
      </c>
      <c r="BU16" s="10">
        <f t="shared" si="52"/>
        <v>1453.1999999999998</v>
      </c>
      <c r="BV16" s="10">
        <f t="shared" si="52"/>
        <v>1451.5199999999998</v>
      </c>
      <c r="BW16" s="10">
        <f t="shared" si="52"/>
        <v>3894.2399999999993</v>
      </c>
      <c r="BX16" s="10">
        <f t="shared" si="52"/>
        <v>4506.5999999999995</v>
      </c>
      <c r="BY16" s="10">
        <f t="shared" si="52"/>
        <v>4396.5599999999995</v>
      </c>
      <c r="BZ16" s="10">
        <f t="shared" si="52"/>
        <v>3681.7199999999993</v>
      </c>
      <c r="CA16" s="10">
        <f t="shared" si="52"/>
        <v>3570.8399999999997</v>
      </c>
      <c r="CB16" s="10">
        <f t="shared" si="52"/>
        <v>3661.559999999999</v>
      </c>
      <c r="CC16" s="10">
        <f t="shared" si="52"/>
        <v>3611.1599999999994</v>
      </c>
      <c r="CD16" s="10">
        <f t="shared" si="52"/>
        <v>2252.8799999999997</v>
      </c>
      <c r="CE16" s="10">
        <f t="shared" si="52"/>
        <v>2539.3199999999997</v>
      </c>
      <c r="CF16" s="10">
        <f t="shared" si="52"/>
        <v>2740.0799999999995</v>
      </c>
      <c r="CG16" s="10">
        <f t="shared" si="52"/>
        <v>2554.4399999999996</v>
      </c>
      <c r="CH16" s="10">
        <f t="shared" si="52"/>
        <v>6914.8799999999992</v>
      </c>
      <c r="CI16" s="10">
        <f t="shared" ref="CI16:CZ16" si="53">$BQ$16*12*CI38</f>
        <v>4574.6399999999994</v>
      </c>
      <c r="CJ16" s="10">
        <f t="shared" si="53"/>
        <v>3068.5199999999995</v>
      </c>
      <c r="CK16" s="10">
        <f t="shared" si="53"/>
        <v>3408.7199999999993</v>
      </c>
      <c r="CL16" s="10">
        <f t="shared" si="53"/>
        <v>5137.4399999999996</v>
      </c>
      <c r="CM16" s="10">
        <f t="shared" si="53"/>
        <v>6182.3999999999987</v>
      </c>
      <c r="CN16" s="10">
        <f t="shared" si="53"/>
        <v>3487.6799999999994</v>
      </c>
      <c r="CO16" s="10">
        <f t="shared" si="53"/>
        <v>2426.7599999999993</v>
      </c>
      <c r="CP16" s="10">
        <f t="shared" si="53"/>
        <v>6388.1999999999989</v>
      </c>
      <c r="CQ16" s="10">
        <f t="shared" si="53"/>
        <v>3012.24</v>
      </c>
      <c r="CR16" s="10">
        <f t="shared" si="53"/>
        <v>2920.6799999999994</v>
      </c>
      <c r="CS16" s="10">
        <f t="shared" si="53"/>
        <v>2628.3599999999992</v>
      </c>
      <c r="CT16" s="10">
        <f t="shared" si="53"/>
        <v>2343.5999999999995</v>
      </c>
      <c r="CU16" s="10">
        <f t="shared" si="53"/>
        <v>4480.5599999999995</v>
      </c>
      <c r="CV16" s="10">
        <f t="shared" si="53"/>
        <v>2790.4799999999996</v>
      </c>
      <c r="CW16" s="10">
        <f t="shared" si="53"/>
        <v>4090.7999999999993</v>
      </c>
      <c r="CX16" s="10">
        <f t="shared" si="53"/>
        <v>3732.1199999999994</v>
      </c>
      <c r="CY16" s="10">
        <f t="shared" si="53"/>
        <v>2774.5199999999995</v>
      </c>
      <c r="CZ16" s="10">
        <f t="shared" si="53"/>
        <v>4503.24</v>
      </c>
      <c r="DA16" s="70" t="s">
        <v>30</v>
      </c>
      <c r="DB16" s="43" t="s">
        <v>10</v>
      </c>
      <c r="DC16" s="43">
        <v>0.49</v>
      </c>
      <c r="DD16" s="10">
        <f>$DC$16*12*DD38</f>
        <v>2620.1280000000002</v>
      </c>
      <c r="DE16" s="10">
        <f>$DC$16*12*DE38</f>
        <v>2626.0080000000003</v>
      </c>
    </row>
    <row r="17" spans="1:109" s="1" customFormat="1" x14ac:dyDescent="0.2">
      <c r="A17" s="44" t="s">
        <v>31</v>
      </c>
      <c r="B17" s="54" t="s">
        <v>22</v>
      </c>
      <c r="C17" s="43">
        <v>0.37</v>
      </c>
      <c r="D17" s="10">
        <f>$C$17*12*D38</f>
        <v>3254.5199999999995</v>
      </c>
      <c r="E17" s="10">
        <f t="shared" ref="E17:F17" si="54">$C$17*12*E38</f>
        <v>1835.4959999999996</v>
      </c>
      <c r="F17" s="10">
        <f t="shared" si="54"/>
        <v>1758.2399999999998</v>
      </c>
      <c r="G17" s="70" t="s">
        <v>31</v>
      </c>
      <c r="H17" s="43" t="s">
        <v>22</v>
      </c>
      <c r="I17" s="43">
        <v>0.39</v>
      </c>
      <c r="J17" s="10">
        <f t="shared" ref="J17:AD17" si="55">$I$17*12*J38</f>
        <v>2426.1119999999996</v>
      </c>
      <c r="K17" s="10">
        <f t="shared" si="55"/>
        <v>2105.0639999999999</v>
      </c>
      <c r="L17" s="10">
        <f t="shared" si="55"/>
        <v>3404.7</v>
      </c>
      <c r="M17" s="10">
        <f t="shared" si="55"/>
        <v>2492.5679999999998</v>
      </c>
      <c r="N17" s="10">
        <f t="shared" si="55"/>
        <v>1978.2359999999999</v>
      </c>
      <c r="O17" s="10">
        <f t="shared" si="55"/>
        <v>1886.04</v>
      </c>
      <c r="P17" s="10">
        <f t="shared" si="55"/>
        <v>2529.0719999999997</v>
      </c>
      <c r="Q17" s="10">
        <f t="shared" si="55"/>
        <v>2752.308</v>
      </c>
      <c r="R17" s="10">
        <f t="shared" si="55"/>
        <v>3313.4399999999996</v>
      </c>
      <c r="S17" s="10">
        <f t="shared" si="55"/>
        <v>2223.4679999999998</v>
      </c>
      <c r="T17" s="10">
        <f t="shared" si="55"/>
        <v>1110.0959999999998</v>
      </c>
      <c r="U17" s="10">
        <f t="shared" si="55"/>
        <v>1955.7719999999997</v>
      </c>
      <c r="V17" s="10">
        <f t="shared" si="55"/>
        <v>1893.06</v>
      </c>
      <c r="W17" s="10">
        <f t="shared" si="55"/>
        <v>4647.7079999999996</v>
      </c>
      <c r="X17" s="10">
        <f t="shared" si="55"/>
        <v>2321.748</v>
      </c>
      <c r="Y17" s="10">
        <f t="shared" si="55"/>
        <v>3499.2359999999999</v>
      </c>
      <c r="Z17" s="10">
        <f t="shared" si="55"/>
        <v>2465.8919999999998</v>
      </c>
      <c r="AA17" s="10">
        <f t="shared" si="55"/>
        <v>1944.0719999999999</v>
      </c>
      <c r="AB17" s="10">
        <f t="shared" si="55"/>
        <v>1966.5359999999998</v>
      </c>
      <c r="AC17" s="10">
        <f t="shared" si="55"/>
        <v>2519.2439999999997</v>
      </c>
      <c r="AD17" s="10">
        <f t="shared" si="55"/>
        <v>2732.1839999999997</v>
      </c>
      <c r="AE17" s="70" t="s">
        <v>72</v>
      </c>
      <c r="AF17" s="43" t="s">
        <v>22</v>
      </c>
      <c r="AG17" s="43">
        <v>0.38</v>
      </c>
      <c r="AH17" s="101">
        <f t="shared" ref="AH17:AX17" si="56">$AG$17*12*AH38</f>
        <v>356.59200000000004</v>
      </c>
      <c r="AI17" s="101">
        <f t="shared" si="56"/>
        <v>286.82400000000001</v>
      </c>
      <c r="AJ17" s="101">
        <f>$AG$17*12*AJ38</f>
        <v>204.74400000000003</v>
      </c>
      <c r="AK17" s="101">
        <f>$AG$17*12*AK38</f>
        <v>511.17600000000004</v>
      </c>
      <c r="AL17" s="70" t="s">
        <v>72</v>
      </c>
      <c r="AM17" s="43" t="s">
        <v>22</v>
      </c>
      <c r="AN17" s="43">
        <v>0.38</v>
      </c>
      <c r="AO17" s="10">
        <f>$AG$17*12*AO38</f>
        <v>751.48800000000017</v>
      </c>
      <c r="AP17" s="10">
        <f t="shared" si="56"/>
        <v>2015.0640000000001</v>
      </c>
      <c r="AQ17" s="10">
        <f t="shared" si="56"/>
        <v>1146.3840000000002</v>
      </c>
      <c r="AR17" s="10">
        <f t="shared" si="56"/>
        <v>1414.5120000000002</v>
      </c>
      <c r="AS17" s="10">
        <f t="shared" si="56"/>
        <v>980.85600000000011</v>
      </c>
      <c r="AT17" s="10">
        <f t="shared" si="56"/>
        <v>2588.2560000000003</v>
      </c>
      <c r="AU17" s="10">
        <f t="shared" si="56"/>
        <v>1046.9760000000001</v>
      </c>
      <c r="AV17" s="10">
        <f t="shared" si="56"/>
        <v>2008.6800000000003</v>
      </c>
      <c r="AW17" s="10">
        <f t="shared" si="56"/>
        <v>640.68000000000006</v>
      </c>
      <c r="AX17" s="10">
        <f t="shared" si="56"/>
        <v>1882.8240000000001</v>
      </c>
      <c r="AY17" s="70" t="s">
        <v>31</v>
      </c>
      <c r="AZ17" s="43" t="s">
        <v>22</v>
      </c>
      <c r="BA17" s="43">
        <v>0.39</v>
      </c>
      <c r="BB17" s="10">
        <f>$BA$17*12*BB38</f>
        <v>2860.8839999999996</v>
      </c>
      <c r="BC17" s="10">
        <f t="shared" ref="BC17:BN17" si="57">$BA$17*12*BC38</f>
        <v>1296.828</v>
      </c>
      <c r="BD17" s="10">
        <f t="shared" si="57"/>
        <v>588.74399999999991</v>
      </c>
      <c r="BE17" s="10">
        <f t="shared" si="57"/>
        <v>1918.8</v>
      </c>
      <c r="BF17" s="10">
        <f t="shared" si="57"/>
        <v>2692.4039999999995</v>
      </c>
      <c r="BG17" s="10">
        <f t="shared" si="57"/>
        <v>2836.5479999999998</v>
      </c>
      <c r="BH17" s="10">
        <f t="shared" si="57"/>
        <v>3326.076</v>
      </c>
      <c r="BI17" s="10">
        <f t="shared" si="57"/>
        <v>3448.2239999999997</v>
      </c>
      <c r="BJ17" s="10">
        <f t="shared" si="57"/>
        <v>2484.6119999999996</v>
      </c>
      <c r="BK17" s="10">
        <f t="shared" si="57"/>
        <v>3524.04</v>
      </c>
      <c r="BL17" s="10">
        <f t="shared" si="57"/>
        <v>3444.0119999999997</v>
      </c>
      <c r="BM17" s="10">
        <f t="shared" si="57"/>
        <v>2202.8759999999997</v>
      </c>
      <c r="BN17" s="10">
        <f t="shared" si="57"/>
        <v>2433.6</v>
      </c>
      <c r="BO17" s="70" t="s">
        <v>72</v>
      </c>
      <c r="BP17" s="43" t="s">
        <v>22</v>
      </c>
      <c r="BQ17" s="43">
        <v>0.38</v>
      </c>
      <c r="BR17" s="10">
        <f>$BQ$17*12*BR38</f>
        <v>2584.1520000000005</v>
      </c>
      <c r="BS17" s="10">
        <f t="shared" ref="BS17:CH17" si="58">$BQ$17*12*BS38</f>
        <v>1693.5840000000001</v>
      </c>
      <c r="BT17" s="10">
        <f t="shared" si="58"/>
        <v>1261.2960000000003</v>
      </c>
      <c r="BU17" s="10">
        <f t="shared" si="58"/>
        <v>788.88000000000011</v>
      </c>
      <c r="BV17" s="10">
        <f t="shared" si="58"/>
        <v>787.96800000000019</v>
      </c>
      <c r="BW17" s="10">
        <f t="shared" si="58"/>
        <v>2114.0160000000005</v>
      </c>
      <c r="BX17" s="10">
        <f t="shared" si="58"/>
        <v>2446.44</v>
      </c>
      <c r="BY17" s="10">
        <f t="shared" si="58"/>
        <v>2386.7040000000002</v>
      </c>
      <c r="BZ17" s="10">
        <f t="shared" si="58"/>
        <v>1998.6480000000004</v>
      </c>
      <c r="CA17" s="10">
        <f t="shared" si="58"/>
        <v>1938.4560000000004</v>
      </c>
      <c r="CB17" s="10">
        <f t="shared" si="58"/>
        <v>1987.7040000000002</v>
      </c>
      <c r="CC17" s="10">
        <f t="shared" si="58"/>
        <v>1960.3440000000001</v>
      </c>
      <c r="CD17" s="10">
        <f t="shared" si="58"/>
        <v>1222.9920000000002</v>
      </c>
      <c r="CE17" s="10">
        <f t="shared" si="58"/>
        <v>1378.4880000000003</v>
      </c>
      <c r="CF17" s="10">
        <f t="shared" si="58"/>
        <v>1487.4720000000002</v>
      </c>
      <c r="CG17" s="10">
        <f t="shared" si="58"/>
        <v>1386.6960000000004</v>
      </c>
      <c r="CH17" s="10">
        <f t="shared" si="58"/>
        <v>3753.7920000000008</v>
      </c>
      <c r="CI17" s="10">
        <f t="shared" ref="CI17:CZ17" si="59">$BQ$17*12*CI38</f>
        <v>2483.3760000000002</v>
      </c>
      <c r="CJ17" s="10">
        <f t="shared" si="59"/>
        <v>1665.7680000000003</v>
      </c>
      <c r="CK17" s="10">
        <f t="shared" si="59"/>
        <v>1850.4480000000003</v>
      </c>
      <c r="CL17" s="10">
        <f t="shared" si="59"/>
        <v>2788.8960000000002</v>
      </c>
      <c r="CM17" s="10">
        <f t="shared" si="59"/>
        <v>3356.1600000000003</v>
      </c>
      <c r="CN17" s="10">
        <f t="shared" si="59"/>
        <v>1893.3120000000001</v>
      </c>
      <c r="CO17" s="10">
        <f t="shared" si="59"/>
        <v>1317.384</v>
      </c>
      <c r="CP17" s="10">
        <f t="shared" si="59"/>
        <v>3467.8800000000006</v>
      </c>
      <c r="CQ17" s="10">
        <f t="shared" si="59"/>
        <v>1635.2160000000003</v>
      </c>
      <c r="CR17" s="10">
        <f t="shared" si="59"/>
        <v>1585.5120000000002</v>
      </c>
      <c r="CS17" s="10">
        <f t="shared" si="59"/>
        <v>1426.8240000000001</v>
      </c>
      <c r="CT17" s="10">
        <f t="shared" si="59"/>
        <v>1272.2400000000002</v>
      </c>
      <c r="CU17" s="10">
        <f t="shared" si="59"/>
        <v>2432.3040000000001</v>
      </c>
      <c r="CV17" s="10">
        <f t="shared" si="59"/>
        <v>1514.8320000000001</v>
      </c>
      <c r="CW17" s="10">
        <f t="shared" si="59"/>
        <v>2220.7200000000003</v>
      </c>
      <c r="CX17" s="10">
        <f t="shared" si="59"/>
        <v>2026.0080000000003</v>
      </c>
      <c r="CY17" s="10">
        <f t="shared" si="59"/>
        <v>1506.1680000000001</v>
      </c>
      <c r="CZ17" s="10">
        <f t="shared" si="59"/>
        <v>2444.6160000000004</v>
      </c>
      <c r="DA17" s="70" t="s">
        <v>31</v>
      </c>
      <c r="DB17" s="43" t="s">
        <v>22</v>
      </c>
      <c r="DC17" s="43">
        <v>0.37</v>
      </c>
      <c r="DD17" s="10">
        <f>$DC$17*12*DD38</f>
        <v>1978.4639999999999</v>
      </c>
      <c r="DE17" s="10">
        <f>$DC$17*12*DE38</f>
        <v>1982.9039999999998</v>
      </c>
    </row>
    <row r="18" spans="1:109" s="1" customFormat="1" ht="57.75" customHeight="1" x14ac:dyDescent="0.2">
      <c r="A18" s="47" t="s">
        <v>32</v>
      </c>
      <c r="B18" s="54" t="s">
        <v>9</v>
      </c>
      <c r="C18" s="43">
        <v>0.6</v>
      </c>
      <c r="D18" s="10">
        <f>$C$18*12*D38</f>
        <v>5277.5999999999995</v>
      </c>
      <c r="E18" s="10">
        <f t="shared" ref="E18:F18" si="60">$C$18*12*E38</f>
        <v>2976.4799999999996</v>
      </c>
      <c r="F18" s="10">
        <f t="shared" si="60"/>
        <v>2851.2</v>
      </c>
      <c r="G18" s="74" t="s">
        <v>32</v>
      </c>
      <c r="H18" s="75" t="s">
        <v>9</v>
      </c>
      <c r="I18" s="43">
        <v>0.62</v>
      </c>
      <c r="J18" s="10">
        <f t="shared" ref="J18:AD18" si="61">$I$18*12*J38</f>
        <v>3856.8959999999997</v>
      </c>
      <c r="K18" s="10">
        <f t="shared" si="61"/>
        <v>3346.5119999999997</v>
      </c>
      <c r="L18" s="10">
        <f t="shared" si="61"/>
        <v>5412.5999999999995</v>
      </c>
      <c r="M18" s="10">
        <f t="shared" si="61"/>
        <v>3962.5439999999999</v>
      </c>
      <c r="N18" s="10">
        <f t="shared" si="61"/>
        <v>3144.8879999999999</v>
      </c>
      <c r="O18" s="10">
        <f t="shared" si="61"/>
        <v>2998.3199999999997</v>
      </c>
      <c r="P18" s="10">
        <f t="shared" si="61"/>
        <v>4020.5759999999996</v>
      </c>
      <c r="Q18" s="10">
        <f t="shared" si="61"/>
        <v>4375.4639999999999</v>
      </c>
      <c r="R18" s="10">
        <f t="shared" si="61"/>
        <v>5267.5199999999995</v>
      </c>
      <c r="S18" s="10">
        <f t="shared" si="61"/>
        <v>3534.7440000000001</v>
      </c>
      <c r="T18" s="10">
        <f t="shared" si="61"/>
        <v>1764.7679999999998</v>
      </c>
      <c r="U18" s="10">
        <f t="shared" si="61"/>
        <v>3109.1759999999995</v>
      </c>
      <c r="V18" s="10">
        <f t="shared" si="61"/>
        <v>3009.48</v>
      </c>
      <c r="W18" s="10">
        <f t="shared" si="61"/>
        <v>7388.6639999999998</v>
      </c>
      <c r="X18" s="10">
        <f t="shared" si="61"/>
        <v>3690.9839999999999</v>
      </c>
      <c r="Y18" s="10">
        <f t="shared" si="61"/>
        <v>5562.8879999999999</v>
      </c>
      <c r="Z18" s="10">
        <f t="shared" si="61"/>
        <v>3920.1359999999995</v>
      </c>
      <c r="AA18" s="10">
        <f t="shared" si="61"/>
        <v>3090.5759999999996</v>
      </c>
      <c r="AB18" s="10">
        <f t="shared" si="61"/>
        <v>3126.2879999999996</v>
      </c>
      <c r="AC18" s="10">
        <f t="shared" si="61"/>
        <v>4004.9519999999993</v>
      </c>
      <c r="AD18" s="10">
        <f t="shared" si="61"/>
        <v>4343.4719999999998</v>
      </c>
      <c r="AE18" s="74" t="s">
        <v>73</v>
      </c>
      <c r="AF18" s="75" t="s">
        <v>9</v>
      </c>
      <c r="AG18" s="43">
        <v>0.54</v>
      </c>
      <c r="AH18" s="101">
        <f t="shared" ref="AH18:AX18" si="62">$AG$18*12*AH38</f>
        <v>506.73600000000005</v>
      </c>
      <c r="AI18" s="101">
        <f t="shared" si="62"/>
        <v>407.59200000000004</v>
      </c>
      <c r="AJ18" s="101">
        <f>$AG$18*12*AJ38</f>
        <v>290.952</v>
      </c>
      <c r="AK18" s="101">
        <f>$AG$18*12*AK38</f>
        <v>726.40800000000002</v>
      </c>
      <c r="AL18" s="74" t="s">
        <v>73</v>
      </c>
      <c r="AM18" s="75" t="s">
        <v>9</v>
      </c>
      <c r="AN18" s="43">
        <v>0.54</v>
      </c>
      <c r="AO18" s="10">
        <f>$AG$18*12*AO38</f>
        <v>1067.9040000000002</v>
      </c>
      <c r="AP18" s="10">
        <f t="shared" si="62"/>
        <v>2863.5120000000002</v>
      </c>
      <c r="AQ18" s="10">
        <f t="shared" si="62"/>
        <v>1629.0720000000001</v>
      </c>
      <c r="AR18" s="10">
        <f t="shared" si="62"/>
        <v>2010.096</v>
      </c>
      <c r="AS18" s="10">
        <f t="shared" si="62"/>
        <v>1393.848</v>
      </c>
      <c r="AT18" s="10">
        <f t="shared" si="62"/>
        <v>3678.0480000000002</v>
      </c>
      <c r="AU18" s="10">
        <f t="shared" si="62"/>
        <v>1487.808</v>
      </c>
      <c r="AV18" s="10">
        <f t="shared" si="62"/>
        <v>2854.44</v>
      </c>
      <c r="AW18" s="10">
        <f t="shared" si="62"/>
        <v>910.44</v>
      </c>
      <c r="AX18" s="10">
        <f t="shared" si="62"/>
        <v>2675.5920000000001</v>
      </c>
      <c r="AY18" s="74" t="s">
        <v>32</v>
      </c>
      <c r="AZ18" s="75" t="s">
        <v>9</v>
      </c>
      <c r="BA18" s="43">
        <v>0.62</v>
      </c>
      <c r="BB18" s="10">
        <f>$BA$18*12*BB38</f>
        <v>4548.0719999999992</v>
      </c>
      <c r="BC18" s="10">
        <f t="shared" ref="BC18:BN18" si="63">$BA$18*12*BC38</f>
        <v>2061.6240000000003</v>
      </c>
      <c r="BD18" s="10">
        <f t="shared" si="63"/>
        <v>935.95199999999988</v>
      </c>
      <c r="BE18" s="10">
        <f t="shared" si="63"/>
        <v>3050.3999999999996</v>
      </c>
      <c r="BF18" s="10">
        <f t="shared" si="63"/>
        <v>4280.2319999999991</v>
      </c>
      <c r="BG18" s="10">
        <f t="shared" si="63"/>
        <v>4509.384</v>
      </c>
      <c r="BH18" s="10">
        <f t="shared" si="63"/>
        <v>5287.6080000000002</v>
      </c>
      <c r="BI18" s="10">
        <f t="shared" si="63"/>
        <v>5481.7919999999995</v>
      </c>
      <c r="BJ18" s="10">
        <f t="shared" si="63"/>
        <v>3949.8959999999997</v>
      </c>
      <c r="BK18" s="10">
        <f t="shared" si="63"/>
        <v>5602.32</v>
      </c>
      <c r="BL18" s="10">
        <f t="shared" si="63"/>
        <v>5475.0959999999995</v>
      </c>
      <c r="BM18" s="10">
        <f t="shared" si="63"/>
        <v>3502.0079999999998</v>
      </c>
      <c r="BN18" s="10">
        <f t="shared" si="63"/>
        <v>3868.7999999999997</v>
      </c>
      <c r="BO18" s="74" t="s">
        <v>73</v>
      </c>
      <c r="BP18" s="75" t="s">
        <v>9</v>
      </c>
      <c r="BQ18" s="43">
        <v>0.54</v>
      </c>
      <c r="BR18" s="10">
        <f>$BQ$18*12*BR38</f>
        <v>3672.2160000000003</v>
      </c>
      <c r="BS18" s="10">
        <f t="shared" ref="BS18:CH18" si="64">$BQ$18*12*BS38</f>
        <v>2406.672</v>
      </c>
      <c r="BT18" s="10">
        <f t="shared" si="64"/>
        <v>1792.3680000000002</v>
      </c>
      <c r="BU18" s="10">
        <f t="shared" si="64"/>
        <v>1121.04</v>
      </c>
      <c r="BV18" s="10">
        <f t="shared" si="64"/>
        <v>1119.7440000000001</v>
      </c>
      <c r="BW18" s="10">
        <f t="shared" si="64"/>
        <v>3004.1280000000002</v>
      </c>
      <c r="BX18" s="10">
        <f t="shared" si="64"/>
        <v>3476.5200000000004</v>
      </c>
      <c r="BY18" s="10">
        <f t="shared" si="64"/>
        <v>3391.6320000000001</v>
      </c>
      <c r="BZ18" s="10">
        <f t="shared" si="64"/>
        <v>2840.1840000000002</v>
      </c>
      <c r="CA18" s="10">
        <f t="shared" si="64"/>
        <v>2754.6480000000001</v>
      </c>
      <c r="CB18" s="10">
        <f t="shared" si="64"/>
        <v>2824.6320000000001</v>
      </c>
      <c r="CC18" s="10">
        <f t="shared" si="64"/>
        <v>2785.752</v>
      </c>
      <c r="CD18" s="10">
        <f t="shared" si="64"/>
        <v>1737.9360000000001</v>
      </c>
      <c r="CE18" s="10">
        <f t="shared" si="64"/>
        <v>1958.9040000000002</v>
      </c>
      <c r="CF18" s="10">
        <f t="shared" si="64"/>
        <v>2113.7759999999998</v>
      </c>
      <c r="CG18" s="10">
        <f t="shared" si="64"/>
        <v>1970.5680000000002</v>
      </c>
      <c r="CH18" s="10">
        <f t="shared" si="64"/>
        <v>5334.3360000000002</v>
      </c>
      <c r="CI18" s="10">
        <f t="shared" ref="CI18:CZ18" si="65">$BQ$18*12*CI38</f>
        <v>3529.0080000000003</v>
      </c>
      <c r="CJ18" s="10">
        <f t="shared" si="65"/>
        <v>2367.1440000000002</v>
      </c>
      <c r="CK18" s="10">
        <f t="shared" si="65"/>
        <v>2629.5840000000003</v>
      </c>
      <c r="CL18" s="10">
        <f t="shared" si="65"/>
        <v>3963.1680000000006</v>
      </c>
      <c r="CM18" s="10">
        <f t="shared" si="65"/>
        <v>4769.2800000000007</v>
      </c>
      <c r="CN18" s="10">
        <f t="shared" si="65"/>
        <v>2690.4960000000001</v>
      </c>
      <c r="CO18" s="10">
        <f t="shared" si="65"/>
        <v>1872.0719999999999</v>
      </c>
      <c r="CP18" s="10">
        <f t="shared" si="65"/>
        <v>4928.04</v>
      </c>
      <c r="CQ18" s="10">
        <f t="shared" si="65"/>
        <v>2323.7280000000005</v>
      </c>
      <c r="CR18" s="10">
        <f t="shared" si="65"/>
        <v>2253.096</v>
      </c>
      <c r="CS18" s="10">
        <f t="shared" si="65"/>
        <v>2027.5920000000001</v>
      </c>
      <c r="CT18" s="10">
        <f t="shared" si="65"/>
        <v>1807.92</v>
      </c>
      <c r="CU18" s="10">
        <f t="shared" si="65"/>
        <v>3456.4320000000002</v>
      </c>
      <c r="CV18" s="10">
        <f t="shared" si="65"/>
        <v>2152.6559999999999</v>
      </c>
      <c r="CW18" s="10">
        <f t="shared" si="65"/>
        <v>3155.76</v>
      </c>
      <c r="CX18" s="10">
        <f t="shared" si="65"/>
        <v>2879.0640000000003</v>
      </c>
      <c r="CY18" s="10">
        <f t="shared" si="65"/>
        <v>2140.3440000000001</v>
      </c>
      <c r="CZ18" s="10">
        <f t="shared" si="65"/>
        <v>3473.9280000000003</v>
      </c>
      <c r="DA18" s="74" t="s">
        <v>32</v>
      </c>
      <c r="DB18" s="75" t="s">
        <v>9</v>
      </c>
      <c r="DC18" s="43">
        <v>0.6</v>
      </c>
      <c r="DD18" s="10">
        <f>$DC$18*12*DD38</f>
        <v>3208.3199999999997</v>
      </c>
      <c r="DE18" s="10">
        <f>$DC$18*12*DE38</f>
        <v>3215.52</v>
      </c>
    </row>
    <row r="19" spans="1:109" s="1" customFormat="1" ht="38.25" customHeight="1" x14ac:dyDescent="0.2">
      <c r="A19" s="44" t="s">
        <v>33</v>
      </c>
      <c r="B19" s="54" t="s">
        <v>47</v>
      </c>
      <c r="C19" s="43">
        <v>7.0000000000000007E-2</v>
      </c>
      <c r="D19" s="10">
        <f>$C$19*12*D38</f>
        <v>615.72</v>
      </c>
      <c r="E19" s="10">
        <f t="shared" ref="E19:F19" si="66">$C$19*12*E38</f>
        <v>347.25600000000003</v>
      </c>
      <c r="F19" s="10">
        <f t="shared" si="66"/>
        <v>332.64000000000004</v>
      </c>
      <c r="G19" s="71" t="s">
        <v>33</v>
      </c>
      <c r="H19" s="43" t="s">
        <v>58</v>
      </c>
      <c r="I19" s="43">
        <v>0.08</v>
      </c>
      <c r="J19" s="10">
        <f t="shared" ref="J19:AD19" si="67">$I$19*12*J38</f>
        <v>497.66399999999999</v>
      </c>
      <c r="K19" s="10">
        <f t="shared" si="67"/>
        <v>431.80799999999999</v>
      </c>
      <c r="L19" s="10">
        <f t="shared" si="67"/>
        <v>698.4</v>
      </c>
      <c r="M19" s="10">
        <f t="shared" si="67"/>
        <v>511.29599999999999</v>
      </c>
      <c r="N19" s="10">
        <f t="shared" si="67"/>
        <v>405.79199999999997</v>
      </c>
      <c r="O19" s="10">
        <f t="shared" si="67"/>
        <v>386.88</v>
      </c>
      <c r="P19" s="10">
        <f t="shared" si="67"/>
        <v>518.78399999999999</v>
      </c>
      <c r="Q19" s="10">
        <f t="shared" si="67"/>
        <v>564.57600000000002</v>
      </c>
      <c r="R19" s="10">
        <f t="shared" si="67"/>
        <v>679.68</v>
      </c>
      <c r="S19" s="10">
        <f t="shared" si="67"/>
        <v>456.096</v>
      </c>
      <c r="T19" s="10">
        <f t="shared" si="67"/>
        <v>227.71199999999999</v>
      </c>
      <c r="U19" s="10">
        <f t="shared" si="67"/>
        <v>401.18399999999997</v>
      </c>
      <c r="V19" s="10">
        <f t="shared" si="67"/>
        <v>388.32</v>
      </c>
      <c r="W19" s="10">
        <f t="shared" si="67"/>
        <v>953.37599999999998</v>
      </c>
      <c r="X19" s="10">
        <f t="shared" si="67"/>
        <v>476.25600000000003</v>
      </c>
      <c r="Y19" s="10">
        <f t="shared" si="67"/>
        <v>717.79200000000003</v>
      </c>
      <c r="Z19" s="10">
        <f t="shared" si="67"/>
        <v>505.82399999999996</v>
      </c>
      <c r="AA19" s="10">
        <f t="shared" si="67"/>
        <v>398.78399999999999</v>
      </c>
      <c r="AB19" s="10">
        <f t="shared" si="67"/>
        <v>403.392</v>
      </c>
      <c r="AC19" s="10">
        <f t="shared" si="67"/>
        <v>516.76799999999992</v>
      </c>
      <c r="AD19" s="10">
        <f t="shared" si="67"/>
        <v>560.44799999999998</v>
      </c>
      <c r="AE19" s="71" t="s">
        <v>74</v>
      </c>
      <c r="AF19" s="43" t="s">
        <v>58</v>
      </c>
      <c r="AG19" s="43">
        <v>0.06</v>
      </c>
      <c r="AH19" s="101">
        <f t="shared" ref="AH19:AX19" si="68">$AG$19*12*AH38</f>
        <v>56.304000000000002</v>
      </c>
      <c r="AI19" s="101">
        <f t="shared" si="68"/>
        <v>45.287999999999997</v>
      </c>
      <c r="AJ19" s="101">
        <f>$AG$19*12*AJ38</f>
        <v>32.327999999999996</v>
      </c>
      <c r="AK19" s="101">
        <f>$AG$19*12*AK38</f>
        <v>80.711999999999989</v>
      </c>
      <c r="AL19" s="71" t="s">
        <v>74</v>
      </c>
      <c r="AM19" s="43" t="s">
        <v>58</v>
      </c>
      <c r="AN19" s="43">
        <v>0.06</v>
      </c>
      <c r="AO19" s="10">
        <f>$AG$19*12*AO38</f>
        <v>118.65600000000001</v>
      </c>
      <c r="AP19" s="10">
        <f t="shared" si="68"/>
        <v>318.16799999999995</v>
      </c>
      <c r="AQ19" s="10">
        <f t="shared" si="68"/>
        <v>181.00800000000001</v>
      </c>
      <c r="AR19" s="10">
        <f t="shared" si="68"/>
        <v>223.34399999999999</v>
      </c>
      <c r="AS19" s="10">
        <f t="shared" si="68"/>
        <v>154.87199999999999</v>
      </c>
      <c r="AT19" s="10">
        <f t="shared" si="68"/>
        <v>408.67200000000003</v>
      </c>
      <c r="AU19" s="10">
        <f t="shared" si="68"/>
        <v>165.31199999999998</v>
      </c>
      <c r="AV19" s="10">
        <f t="shared" si="68"/>
        <v>317.15999999999997</v>
      </c>
      <c r="AW19" s="10">
        <f t="shared" si="68"/>
        <v>101.16</v>
      </c>
      <c r="AX19" s="10">
        <f t="shared" si="68"/>
        <v>297.28799999999995</v>
      </c>
      <c r="AY19" s="71" t="s">
        <v>33</v>
      </c>
      <c r="AZ19" s="43" t="s">
        <v>58</v>
      </c>
      <c r="BA19" s="43">
        <v>0.08</v>
      </c>
      <c r="BB19" s="10">
        <f>$BA$19*12*BB38</f>
        <v>586.84799999999996</v>
      </c>
      <c r="BC19" s="10">
        <f t="shared" ref="BC19:BN19" si="69">$BA$19*12*BC38</f>
        <v>266.01600000000002</v>
      </c>
      <c r="BD19" s="10">
        <f t="shared" si="69"/>
        <v>120.76799999999999</v>
      </c>
      <c r="BE19" s="10">
        <f t="shared" si="69"/>
        <v>393.59999999999997</v>
      </c>
      <c r="BF19" s="10">
        <f t="shared" si="69"/>
        <v>552.2879999999999</v>
      </c>
      <c r="BG19" s="10">
        <f t="shared" si="69"/>
        <v>581.85599999999999</v>
      </c>
      <c r="BH19" s="10">
        <f t="shared" si="69"/>
        <v>682.27200000000005</v>
      </c>
      <c r="BI19" s="10">
        <f t="shared" si="69"/>
        <v>707.32799999999997</v>
      </c>
      <c r="BJ19" s="10">
        <f t="shared" si="69"/>
        <v>509.66399999999999</v>
      </c>
      <c r="BK19" s="10">
        <f t="shared" si="69"/>
        <v>722.88</v>
      </c>
      <c r="BL19" s="10">
        <f t="shared" si="69"/>
        <v>706.46399999999994</v>
      </c>
      <c r="BM19" s="10">
        <f t="shared" si="69"/>
        <v>451.87199999999996</v>
      </c>
      <c r="BN19" s="10">
        <f t="shared" si="69"/>
        <v>499.2</v>
      </c>
      <c r="BO19" s="71" t="s">
        <v>74</v>
      </c>
      <c r="BP19" s="43" t="s">
        <v>58</v>
      </c>
      <c r="BQ19" s="43">
        <v>0.06</v>
      </c>
      <c r="BR19" s="10">
        <f>$BQ$19*12*BR38</f>
        <v>408.024</v>
      </c>
      <c r="BS19" s="10">
        <f t="shared" ref="BS19:CH19" si="70">$BQ$19*12*BS38</f>
        <v>267.40799999999996</v>
      </c>
      <c r="BT19" s="10">
        <f t="shared" si="70"/>
        <v>199.15200000000002</v>
      </c>
      <c r="BU19" s="10">
        <f t="shared" si="70"/>
        <v>124.56</v>
      </c>
      <c r="BV19" s="10">
        <f t="shared" si="70"/>
        <v>124.416</v>
      </c>
      <c r="BW19" s="10">
        <f t="shared" si="70"/>
        <v>333.79200000000003</v>
      </c>
      <c r="BX19" s="10">
        <f t="shared" si="70"/>
        <v>386.28</v>
      </c>
      <c r="BY19" s="10">
        <f t="shared" si="70"/>
        <v>376.84799999999996</v>
      </c>
      <c r="BZ19" s="10">
        <f t="shared" si="70"/>
        <v>315.57600000000002</v>
      </c>
      <c r="CA19" s="10">
        <f t="shared" si="70"/>
        <v>306.072</v>
      </c>
      <c r="CB19" s="10">
        <f t="shared" si="70"/>
        <v>313.84799999999996</v>
      </c>
      <c r="CC19" s="10">
        <f t="shared" si="70"/>
        <v>309.52799999999996</v>
      </c>
      <c r="CD19" s="10">
        <f t="shared" si="70"/>
        <v>193.10399999999998</v>
      </c>
      <c r="CE19" s="10">
        <f t="shared" si="70"/>
        <v>217.65600000000001</v>
      </c>
      <c r="CF19" s="10">
        <f t="shared" si="70"/>
        <v>234.86399999999998</v>
      </c>
      <c r="CG19" s="10">
        <f t="shared" si="70"/>
        <v>218.952</v>
      </c>
      <c r="CH19" s="10">
        <f t="shared" si="70"/>
        <v>592.70400000000006</v>
      </c>
      <c r="CI19" s="10">
        <f t="shared" ref="CI19:CZ19" si="71">$BQ$19*12*CI38</f>
        <v>392.11200000000002</v>
      </c>
      <c r="CJ19" s="10">
        <f t="shared" si="71"/>
        <v>263.01600000000002</v>
      </c>
      <c r="CK19" s="10">
        <f t="shared" si="71"/>
        <v>292.17599999999999</v>
      </c>
      <c r="CL19" s="10">
        <f t="shared" si="71"/>
        <v>440.35199999999998</v>
      </c>
      <c r="CM19" s="10">
        <f t="shared" si="71"/>
        <v>529.91999999999996</v>
      </c>
      <c r="CN19" s="10">
        <f t="shared" si="71"/>
        <v>298.94399999999996</v>
      </c>
      <c r="CO19" s="10">
        <f t="shared" si="71"/>
        <v>208.00799999999998</v>
      </c>
      <c r="CP19" s="10">
        <f t="shared" si="71"/>
        <v>547.55999999999995</v>
      </c>
      <c r="CQ19" s="10">
        <f t="shared" si="71"/>
        <v>258.19200000000001</v>
      </c>
      <c r="CR19" s="10">
        <f t="shared" si="71"/>
        <v>250.34399999999999</v>
      </c>
      <c r="CS19" s="10">
        <f t="shared" si="71"/>
        <v>225.28799999999998</v>
      </c>
      <c r="CT19" s="10">
        <f t="shared" si="71"/>
        <v>200.88</v>
      </c>
      <c r="CU19" s="10">
        <f t="shared" si="71"/>
        <v>384.04799999999994</v>
      </c>
      <c r="CV19" s="10">
        <f t="shared" si="71"/>
        <v>239.18399999999997</v>
      </c>
      <c r="CW19" s="10">
        <f t="shared" si="71"/>
        <v>350.64</v>
      </c>
      <c r="CX19" s="10">
        <f t="shared" si="71"/>
        <v>319.89600000000002</v>
      </c>
      <c r="CY19" s="10">
        <f t="shared" si="71"/>
        <v>237.816</v>
      </c>
      <c r="CZ19" s="10">
        <f t="shared" si="71"/>
        <v>385.99200000000002</v>
      </c>
      <c r="DA19" s="71" t="s">
        <v>33</v>
      </c>
      <c r="DB19" s="43" t="s">
        <v>47</v>
      </c>
      <c r="DC19" s="43">
        <v>7.0000000000000007E-2</v>
      </c>
      <c r="DD19" s="10">
        <f>$DC$19*12*DD38</f>
        <v>374.30400000000003</v>
      </c>
      <c r="DE19" s="10">
        <f>$DC$19*12*DE38</f>
        <v>375.14400000000006</v>
      </c>
    </row>
    <row r="20" spans="1:109" s="1" customFormat="1" ht="24" x14ac:dyDescent="0.2">
      <c r="A20" s="44" t="s">
        <v>34</v>
      </c>
      <c r="B20" s="54" t="s">
        <v>48</v>
      </c>
      <c r="C20" s="43">
        <v>2.4900000000000002</v>
      </c>
      <c r="D20" s="10">
        <f>$C$20*12*D38</f>
        <v>21902.04</v>
      </c>
      <c r="E20" s="10">
        <f t="shared" ref="E20:F20" si="72">$C$20*12*E38</f>
        <v>12352.392</v>
      </c>
      <c r="F20" s="10">
        <f t="shared" si="72"/>
        <v>11832.480000000001</v>
      </c>
      <c r="G20" s="70" t="s">
        <v>34</v>
      </c>
      <c r="H20" s="76" t="s">
        <v>59</v>
      </c>
      <c r="I20" s="43">
        <v>2.4900000000000002</v>
      </c>
      <c r="J20" s="10">
        <f t="shared" ref="J20:AD20" si="73">$I$20*12*J38</f>
        <v>15489.792000000001</v>
      </c>
      <c r="K20" s="10">
        <f t="shared" si="73"/>
        <v>13440.024000000001</v>
      </c>
      <c r="L20" s="10">
        <f t="shared" si="73"/>
        <v>21737.7</v>
      </c>
      <c r="M20" s="10">
        <f t="shared" si="73"/>
        <v>15914.088000000002</v>
      </c>
      <c r="N20" s="10">
        <f t="shared" si="73"/>
        <v>12630.276</v>
      </c>
      <c r="O20" s="10">
        <f t="shared" si="73"/>
        <v>12041.640000000001</v>
      </c>
      <c r="P20" s="10">
        <f t="shared" si="73"/>
        <v>16147.152</v>
      </c>
      <c r="Q20" s="10">
        <f t="shared" si="73"/>
        <v>17572.428000000004</v>
      </c>
      <c r="R20" s="10">
        <f t="shared" si="73"/>
        <v>21155.040000000001</v>
      </c>
      <c r="S20" s="10">
        <f t="shared" si="73"/>
        <v>14195.988000000001</v>
      </c>
      <c r="T20" s="10">
        <f t="shared" si="73"/>
        <v>7087.5360000000001</v>
      </c>
      <c r="U20" s="10">
        <f t="shared" si="73"/>
        <v>12486.852000000001</v>
      </c>
      <c r="V20" s="10">
        <f t="shared" si="73"/>
        <v>12086.460000000001</v>
      </c>
      <c r="W20" s="10">
        <f t="shared" si="73"/>
        <v>29673.828000000005</v>
      </c>
      <c r="X20" s="10">
        <f t="shared" si="73"/>
        <v>14823.468000000003</v>
      </c>
      <c r="Y20" s="10">
        <f t="shared" si="73"/>
        <v>22341.276000000002</v>
      </c>
      <c r="Z20" s="10">
        <f t="shared" si="73"/>
        <v>15743.772000000001</v>
      </c>
      <c r="AA20" s="10">
        <f t="shared" si="73"/>
        <v>12412.152</v>
      </c>
      <c r="AB20" s="10">
        <f t="shared" si="73"/>
        <v>12555.576000000001</v>
      </c>
      <c r="AC20" s="10">
        <f t="shared" si="73"/>
        <v>16084.404</v>
      </c>
      <c r="AD20" s="10">
        <f t="shared" si="73"/>
        <v>17443.944</v>
      </c>
      <c r="AE20" s="70" t="s">
        <v>75</v>
      </c>
      <c r="AF20" s="76" t="s">
        <v>76</v>
      </c>
      <c r="AG20" s="43">
        <v>3.34</v>
      </c>
      <c r="AH20" s="101">
        <f t="shared" ref="AH20:AX20" si="74">$AG$20*12*AH38</f>
        <v>3134.2559999999999</v>
      </c>
      <c r="AI20" s="101">
        <f t="shared" si="74"/>
        <v>2521.0319999999997</v>
      </c>
      <c r="AJ20" s="101">
        <f>$AG$20*12*AJ38</f>
        <v>1799.5919999999999</v>
      </c>
      <c r="AK20" s="101">
        <f>$AG$20*12*AK38</f>
        <v>4492.9679999999998</v>
      </c>
      <c r="AL20" s="70" t="s">
        <v>75</v>
      </c>
      <c r="AM20" s="76" t="s">
        <v>76</v>
      </c>
      <c r="AN20" s="43">
        <v>3.34</v>
      </c>
      <c r="AO20" s="10">
        <f>$AG$20*12*AO38</f>
        <v>6605.1840000000002</v>
      </c>
      <c r="AP20" s="10">
        <f t="shared" si="74"/>
        <v>17711.351999999999</v>
      </c>
      <c r="AQ20" s="10">
        <f t="shared" si="74"/>
        <v>10076.111999999999</v>
      </c>
      <c r="AR20" s="10">
        <f t="shared" si="74"/>
        <v>12432.815999999999</v>
      </c>
      <c r="AS20" s="10">
        <f t="shared" si="74"/>
        <v>8621.2079999999987</v>
      </c>
      <c r="AT20" s="10">
        <f t="shared" si="74"/>
        <v>22749.407999999999</v>
      </c>
      <c r="AU20" s="10">
        <f t="shared" si="74"/>
        <v>9202.3679999999986</v>
      </c>
      <c r="AV20" s="10">
        <f t="shared" si="74"/>
        <v>17655.239999999998</v>
      </c>
      <c r="AW20" s="10">
        <f t="shared" si="74"/>
        <v>5631.24</v>
      </c>
      <c r="AX20" s="10">
        <f t="shared" si="74"/>
        <v>16549.031999999999</v>
      </c>
      <c r="AY20" s="70" t="s">
        <v>34</v>
      </c>
      <c r="AZ20" s="76" t="s">
        <v>59</v>
      </c>
      <c r="BA20" s="43">
        <v>2.4900000000000002</v>
      </c>
      <c r="BB20" s="10">
        <f>$BA$20*12*BB38</f>
        <v>18265.644</v>
      </c>
      <c r="BC20" s="10">
        <f t="shared" ref="BC20:BN20" si="75">$BA$20*12*BC38</f>
        <v>8279.7480000000014</v>
      </c>
      <c r="BD20" s="10">
        <f t="shared" si="75"/>
        <v>3758.9040000000005</v>
      </c>
      <c r="BE20" s="10">
        <f t="shared" si="75"/>
        <v>12250.800000000001</v>
      </c>
      <c r="BF20" s="10">
        <f t="shared" si="75"/>
        <v>17189.964</v>
      </c>
      <c r="BG20" s="10">
        <f t="shared" si="75"/>
        <v>18110.268000000004</v>
      </c>
      <c r="BH20" s="10">
        <f t="shared" si="75"/>
        <v>21235.716000000004</v>
      </c>
      <c r="BI20" s="10">
        <f t="shared" si="75"/>
        <v>22015.583999999999</v>
      </c>
      <c r="BJ20" s="10">
        <f t="shared" si="75"/>
        <v>15863.292000000001</v>
      </c>
      <c r="BK20" s="10">
        <f t="shared" si="75"/>
        <v>22499.640000000003</v>
      </c>
      <c r="BL20" s="10">
        <f t="shared" si="75"/>
        <v>21988.692000000003</v>
      </c>
      <c r="BM20" s="10">
        <f t="shared" si="75"/>
        <v>14064.516000000001</v>
      </c>
      <c r="BN20" s="10">
        <f t="shared" si="75"/>
        <v>15537.600000000002</v>
      </c>
      <c r="BO20" s="70" t="s">
        <v>75</v>
      </c>
      <c r="BP20" s="76" t="s">
        <v>76</v>
      </c>
      <c r="BQ20" s="43">
        <v>3.34</v>
      </c>
      <c r="BR20" s="10">
        <f>$BQ$20*12*BR38</f>
        <v>22713.335999999999</v>
      </c>
      <c r="BS20" s="10">
        <f t="shared" ref="BS20:CH20" si="76">$BQ$20*12*BS38</f>
        <v>14885.711999999998</v>
      </c>
      <c r="BT20" s="10">
        <f t="shared" si="76"/>
        <v>11086.128000000001</v>
      </c>
      <c r="BU20" s="10">
        <f t="shared" si="76"/>
        <v>6933.84</v>
      </c>
      <c r="BV20" s="10">
        <f t="shared" si="76"/>
        <v>6925.8240000000005</v>
      </c>
      <c r="BW20" s="10">
        <f t="shared" si="76"/>
        <v>18581.088</v>
      </c>
      <c r="BX20" s="10">
        <f t="shared" si="76"/>
        <v>21502.92</v>
      </c>
      <c r="BY20" s="10">
        <f t="shared" si="76"/>
        <v>20977.871999999999</v>
      </c>
      <c r="BZ20" s="10">
        <f t="shared" si="76"/>
        <v>17567.063999999998</v>
      </c>
      <c r="CA20" s="10">
        <f t="shared" si="76"/>
        <v>17038.008000000002</v>
      </c>
      <c r="CB20" s="10">
        <f t="shared" si="76"/>
        <v>17470.871999999999</v>
      </c>
      <c r="CC20" s="10">
        <f t="shared" si="76"/>
        <v>17230.392</v>
      </c>
      <c r="CD20" s="10">
        <f t="shared" si="76"/>
        <v>10749.455999999998</v>
      </c>
      <c r="CE20" s="10">
        <f t="shared" si="76"/>
        <v>12116.183999999999</v>
      </c>
      <c r="CF20" s="10">
        <f t="shared" si="76"/>
        <v>13074.096</v>
      </c>
      <c r="CG20" s="10">
        <f t="shared" si="76"/>
        <v>12188.328</v>
      </c>
      <c r="CH20" s="10">
        <f t="shared" si="76"/>
        <v>32993.856</v>
      </c>
      <c r="CI20" s="10">
        <f t="shared" ref="CI20:CZ20" si="77">$BQ$20*12*CI38</f>
        <v>21827.567999999999</v>
      </c>
      <c r="CJ20" s="10">
        <f t="shared" si="77"/>
        <v>14641.224</v>
      </c>
      <c r="CK20" s="10">
        <f t="shared" si="77"/>
        <v>16264.464</v>
      </c>
      <c r="CL20" s="10">
        <f t="shared" si="77"/>
        <v>24512.928</v>
      </c>
      <c r="CM20" s="10">
        <f t="shared" si="77"/>
        <v>29498.879999999997</v>
      </c>
      <c r="CN20" s="10">
        <f t="shared" si="77"/>
        <v>16641.216</v>
      </c>
      <c r="CO20" s="10">
        <f t="shared" si="77"/>
        <v>11579.111999999999</v>
      </c>
      <c r="CP20" s="10">
        <f t="shared" si="77"/>
        <v>30480.84</v>
      </c>
      <c r="CQ20" s="10">
        <f t="shared" si="77"/>
        <v>14372.688</v>
      </c>
      <c r="CR20" s="10">
        <f t="shared" si="77"/>
        <v>13935.815999999999</v>
      </c>
      <c r="CS20" s="10">
        <f t="shared" si="77"/>
        <v>12541.031999999999</v>
      </c>
      <c r="CT20" s="10">
        <f t="shared" si="77"/>
        <v>11182.32</v>
      </c>
      <c r="CU20" s="10">
        <f t="shared" si="77"/>
        <v>21378.671999999999</v>
      </c>
      <c r="CV20" s="10">
        <f t="shared" si="77"/>
        <v>13314.575999999999</v>
      </c>
      <c r="CW20" s="10">
        <f t="shared" si="77"/>
        <v>19518.96</v>
      </c>
      <c r="CX20" s="10">
        <f t="shared" si="77"/>
        <v>17807.543999999998</v>
      </c>
      <c r="CY20" s="10">
        <f t="shared" si="77"/>
        <v>13238.423999999999</v>
      </c>
      <c r="CZ20" s="10">
        <f t="shared" si="77"/>
        <v>21486.887999999999</v>
      </c>
      <c r="DA20" s="70" t="s">
        <v>34</v>
      </c>
      <c r="DB20" s="76" t="s">
        <v>48</v>
      </c>
      <c r="DC20" s="43">
        <v>2.4900000000000002</v>
      </c>
      <c r="DD20" s="10">
        <f>$DC$20*12*DD38</f>
        <v>13314.528000000002</v>
      </c>
      <c r="DE20" s="10">
        <f>$DC$20*12*DE38</f>
        <v>13344.408000000001</v>
      </c>
    </row>
    <row r="21" spans="1:109" s="37" customFormat="1" ht="12.75" customHeight="1" x14ac:dyDescent="0.2">
      <c r="A21" s="55"/>
      <c r="B21" s="56"/>
      <c r="C21" s="57"/>
      <c r="D21" s="36"/>
      <c r="E21" s="36"/>
      <c r="F21" s="36"/>
      <c r="G21" s="70"/>
      <c r="H21" s="43"/>
      <c r="I21" s="43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70" t="s">
        <v>77</v>
      </c>
      <c r="AF21" s="43" t="s">
        <v>3</v>
      </c>
      <c r="AG21" s="43">
        <v>4.04</v>
      </c>
      <c r="AH21" s="101">
        <f t="shared" ref="AH21:AX21" si="78">$AG$21*12*AH38</f>
        <v>3791.1360000000004</v>
      </c>
      <c r="AI21" s="101">
        <f t="shared" si="78"/>
        <v>3049.3920000000003</v>
      </c>
      <c r="AJ21" s="101">
        <f>$AG$21*12*AJ38</f>
        <v>2176.752</v>
      </c>
      <c r="AK21" s="101">
        <f>$AG$21*12*AK38</f>
        <v>5434.6080000000002</v>
      </c>
      <c r="AL21" s="70" t="s">
        <v>77</v>
      </c>
      <c r="AM21" s="43" t="s">
        <v>3</v>
      </c>
      <c r="AN21" s="43">
        <v>4.04</v>
      </c>
      <c r="AO21" s="10">
        <f>$AG$21*12*AO38</f>
        <v>7989.5040000000008</v>
      </c>
      <c r="AP21" s="10">
        <f t="shared" si="78"/>
        <v>21423.312000000002</v>
      </c>
      <c r="AQ21" s="10">
        <f t="shared" si="78"/>
        <v>12187.872000000001</v>
      </c>
      <c r="AR21" s="10">
        <f t="shared" si="78"/>
        <v>15038.496000000001</v>
      </c>
      <c r="AS21" s="10">
        <f t="shared" si="78"/>
        <v>10428.048000000001</v>
      </c>
      <c r="AT21" s="10">
        <f t="shared" si="78"/>
        <v>27517.248000000003</v>
      </c>
      <c r="AU21" s="10">
        <f t="shared" si="78"/>
        <v>11131.008</v>
      </c>
      <c r="AV21" s="10">
        <f t="shared" si="78"/>
        <v>21355.440000000002</v>
      </c>
      <c r="AW21" s="10">
        <f t="shared" si="78"/>
        <v>6811.4400000000005</v>
      </c>
      <c r="AX21" s="10">
        <f t="shared" si="78"/>
        <v>20017.392</v>
      </c>
      <c r="AY21" s="70"/>
      <c r="AZ21" s="43"/>
      <c r="BA21" s="43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70" t="s">
        <v>77</v>
      </c>
      <c r="BP21" s="43" t="s">
        <v>3</v>
      </c>
      <c r="BQ21" s="43">
        <v>4.04</v>
      </c>
      <c r="BR21" s="10">
        <f>$BQ$21*BR38*12</f>
        <v>27473.616000000002</v>
      </c>
      <c r="BS21" s="10">
        <f t="shared" ref="BS21:CH21" si="79">$BQ$21*BS38*12</f>
        <v>18005.471999999998</v>
      </c>
      <c r="BT21" s="10">
        <f t="shared" si="79"/>
        <v>13409.568000000003</v>
      </c>
      <c r="BU21" s="10">
        <f t="shared" si="79"/>
        <v>8387.0399999999991</v>
      </c>
      <c r="BV21" s="10">
        <f t="shared" si="79"/>
        <v>8377.344000000001</v>
      </c>
      <c r="BW21" s="10">
        <f t="shared" si="79"/>
        <v>22475.328000000001</v>
      </c>
      <c r="BX21" s="10">
        <f t="shared" si="79"/>
        <v>26009.52</v>
      </c>
      <c r="BY21" s="10">
        <f t="shared" si="79"/>
        <v>25374.432000000001</v>
      </c>
      <c r="BZ21" s="10">
        <f t="shared" si="79"/>
        <v>21248.784</v>
      </c>
      <c r="CA21" s="10">
        <f t="shared" si="79"/>
        <v>20608.847999999998</v>
      </c>
      <c r="CB21" s="10">
        <f t="shared" si="79"/>
        <v>21132.431999999997</v>
      </c>
      <c r="CC21" s="10">
        <f t="shared" si="79"/>
        <v>20841.551999999996</v>
      </c>
      <c r="CD21" s="10">
        <f t="shared" si="79"/>
        <v>13002.335999999999</v>
      </c>
      <c r="CE21" s="10">
        <f t="shared" si="79"/>
        <v>14655.504000000001</v>
      </c>
      <c r="CF21" s="10">
        <f t="shared" si="79"/>
        <v>15814.175999999999</v>
      </c>
      <c r="CG21" s="10">
        <f t="shared" si="79"/>
        <v>14742.768</v>
      </c>
      <c r="CH21" s="10">
        <f t="shared" si="79"/>
        <v>39908.736000000004</v>
      </c>
      <c r="CI21" s="10">
        <f t="shared" ref="CI21:CZ21" si="80">$BQ$21*CI38*12</f>
        <v>26402.208000000002</v>
      </c>
      <c r="CJ21" s="10">
        <f t="shared" si="80"/>
        <v>17709.744000000002</v>
      </c>
      <c r="CK21" s="10">
        <f t="shared" si="80"/>
        <v>19673.184000000001</v>
      </c>
      <c r="CL21" s="10">
        <f t="shared" si="80"/>
        <v>29650.368000000002</v>
      </c>
      <c r="CM21" s="10">
        <f t="shared" si="80"/>
        <v>35681.279999999999</v>
      </c>
      <c r="CN21" s="10">
        <f t="shared" si="80"/>
        <v>20128.896000000001</v>
      </c>
      <c r="CO21" s="10">
        <f t="shared" si="80"/>
        <v>14005.871999999999</v>
      </c>
      <c r="CP21" s="10">
        <f t="shared" si="80"/>
        <v>36869.040000000001</v>
      </c>
      <c r="CQ21" s="10">
        <f t="shared" si="80"/>
        <v>17384.928</v>
      </c>
      <c r="CR21" s="10">
        <f t="shared" si="80"/>
        <v>16856.495999999999</v>
      </c>
      <c r="CS21" s="10">
        <f t="shared" si="80"/>
        <v>15169.392</v>
      </c>
      <c r="CT21" s="10">
        <f t="shared" si="80"/>
        <v>13525.920000000002</v>
      </c>
      <c r="CU21" s="10">
        <f t="shared" si="80"/>
        <v>25859.232000000004</v>
      </c>
      <c r="CV21" s="10">
        <f t="shared" si="80"/>
        <v>16105.056</v>
      </c>
      <c r="CW21" s="10">
        <f t="shared" si="80"/>
        <v>23609.760000000002</v>
      </c>
      <c r="CX21" s="10">
        <f t="shared" si="80"/>
        <v>21539.664000000001</v>
      </c>
      <c r="CY21" s="10">
        <f t="shared" si="80"/>
        <v>16012.944</v>
      </c>
      <c r="CZ21" s="10">
        <f t="shared" si="80"/>
        <v>25990.128000000001</v>
      </c>
      <c r="DA21" s="70"/>
      <c r="DB21" s="43"/>
      <c r="DC21" s="43"/>
      <c r="DD21" s="36"/>
      <c r="DE21" s="36"/>
    </row>
    <row r="22" spans="1:109" s="37" customFormat="1" ht="12.75" customHeight="1" x14ac:dyDescent="0.2">
      <c r="A22" s="82"/>
      <c r="B22" s="56"/>
      <c r="C22" s="57"/>
      <c r="D22" s="36"/>
      <c r="E22" s="36"/>
      <c r="F22" s="36"/>
      <c r="G22" s="83"/>
      <c r="H22" s="43"/>
      <c r="I22" s="43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83"/>
      <c r="AF22" s="43"/>
      <c r="AG22" s="43"/>
      <c r="AH22" s="101"/>
      <c r="AI22" s="101"/>
      <c r="AJ22" s="101"/>
      <c r="AK22" s="101"/>
      <c r="AL22" s="83"/>
      <c r="AM22" s="43"/>
      <c r="AN22" s="43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83"/>
      <c r="AZ22" s="43"/>
      <c r="BA22" s="43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83"/>
      <c r="BP22" s="43"/>
      <c r="BQ22" s="43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83"/>
      <c r="DB22" s="43"/>
      <c r="DC22" s="43"/>
      <c r="DD22" s="36"/>
      <c r="DE22" s="36"/>
    </row>
    <row r="23" spans="1:109" s="37" customFormat="1" ht="12.75" customHeight="1" x14ac:dyDescent="0.2">
      <c r="A23" s="82"/>
      <c r="B23" s="56"/>
      <c r="C23" s="57"/>
      <c r="D23" s="36"/>
      <c r="E23" s="36"/>
      <c r="F23" s="36"/>
      <c r="G23" s="83"/>
      <c r="H23" s="43"/>
      <c r="I23" s="43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83"/>
      <c r="AF23" s="43"/>
      <c r="AG23" s="43"/>
      <c r="AH23" s="101"/>
      <c r="AI23" s="101"/>
      <c r="AJ23" s="101"/>
      <c r="AK23" s="101"/>
      <c r="AL23" s="83"/>
      <c r="AM23" s="43"/>
      <c r="AN23" s="43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83"/>
      <c r="AZ23" s="43"/>
      <c r="BA23" s="43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83"/>
      <c r="BP23" s="43"/>
      <c r="BQ23" s="43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83"/>
      <c r="DB23" s="43"/>
      <c r="DC23" s="43"/>
      <c r="DD23" s="36"/>
      <c r="DE23" s="36"/>
    </row>
    <row r="24" spans="1:109" s="1" customFormat="1" ht="27" customHeight="1" x14ac:dyDescent="0.2">
      <c r="A24" s="45" t="s">
        <v>8</v>
      </c>
      <c r="B24" s="54"/>
      <c r="C24" s="48">
        <f>SUM(C25:C27)</f>
        <v>2.1399999999999997</v>
      </c>
      <c r="D24" s="11">
        <f>SUM(D25:D27)</f>
        <v>18823.439999999999</v>
      </c>
      <c r="E24" s="11">
        <f t="shared" ref="E24:F24" si="81">SUM(E25:E27)</f>
        <v>10616.111999999997</v>
      </c>
      <c r="F24" s="11">
        <f t="shared" si="81"/>
        <v>10169.279999999999</v>
      </c>
      <c r="G24" s="73" t="s">
        <v>8</v>
      </c>
      <c r="H24" s="69"/>
      <c r="I24" s="48">
        <f>SUM(I25:I27)</f>
        <v>4.93</v>
      </c>
      <c r="J24" s="11">
        <f t="shared" ref="J24:AD24" si="82">SUM(J25:J27)</f>
        <v>30668.544000000002</v>
      </c>
      <c r="K24" s="11">
        <f t="shared" si="82"/>
        <v>26610.168000000001</v>
      </c>
      <c r="L24" s="11">
        <f t="shared" si="82"/>
        <v>43038.9</v>
      </c>
      <c r="M24" s="11">
        <f t="shared" si="82"/>
        <v>31508.616000000002</v>
      </c>
      <c r="N24" s="11">
        <f t="shared" si="82"/>
        <v>25006.932000000001</v>
      </c>
      <c r="O24" s="11">
        <f t="shared" si="82"/>
        <v>23841.48</v>
      </c>
      <c r="P24" s="11">
        <f t="shared" si="82"/>
        <v>31970.063999999998</v>
      </c>
      <c r="Q24" s="11">
        <f t="shared" si="82"/>
        <v>34791.995999999999</v>
      </c>
      <c r="R24" s="11">
        <f t="shared" si="82"/>
        <v>41885.279999999999</v>
      </c>
      <c r="S24" s="11">
        <f t="shared" si="82"/>
        <v>28106.916000000001</v>
      </c>
      <c r="T24" s="11">
        <f t="shared" si="82"/>
        <v>14032.752</v>
      </c>
      <c r="U24" s="11">
        <f t="shared" si="82"/>
        <v>24722.964</v>
      </c>
      <c r="V24" s="11">
        <f t="shared" si="82"/>
        <v>23930.22</v>
      </c>
      <c r="W24" s="11">
        <f t="shared" si="82"/>
        <v>58751.796000000002</v>
      </c>
      <c r="X24" s="11">
        <f t="shared" si="82"/>
        <v>29349.276000000002</v>
      </c>
      <c r="Y24" s="11">
        <f t="shared" si="82"/>
        <v>44233.932000000001</v>
      </c>
      <c r="Z24" s="11">
        <f t="shared" si="82"/>
        <v>31171.403999999999</v>
      </c>
      <c r="AA24" s="11">
        <f t="shared" si="82"/>
        <v>24575.063999999998</v>
      </c>
      <c r="AB24" s="11">
        <f t="shared" si="82"/>
        <v>24859.031999999999</v>
      </c>
      <c r="AC24" s="11">
        <f t="shared" si="82"/>
        <v>31845.827999999998</v>
      </c>
      <c r="AD24" s="11">
        <f t="shared" si="82"/>
        <v>34537.607999999993</v>
      </c>
      <c r="AE24" s="73" t="s">
        <v>8</v>
      </c>
      <c r="AF24" s="69"/>
      <c r="AG24" s="48">
        <f>SUM(AG25:AG27)</f>
        <v>3.36</v>
      </c>
      <c r="AH24" s="103">
        <f t="shared" ref="AH24:AX24" si="83">SUM(AH25:AH27)</f>
        <v>3153.0240000000003</v>
      </c>
      <c r="AI24" s="103">
        <f t="shared" si="83"/>
        <v>2536.1279999999997</v>
      </c>
      <c r="AJ24" s="103">
        <f>SUM(AJ25:AJ27)</f>
        <v>1810.3679999999999</v>
      </c>
      <c r="AK24" s="103">
        <f>SUM(AK25:AK27)</f>
        <v>4519.8719999999994</v>
      </c>
      <c r="AL24" s="73" t="s">
        <v>8</v>
      </c>
      <c r="AM24" s="69"/>
      <c r="AN24" s="48">
        <f>SUM(AN25:AN27)</f>
        <v>3.36</v>
      </c>
      <c r="AO24" s="11">
        <f>SUM(AO25:AO27)</f>
        <v>6644.7360000000008</v>
      </c>
      <c r="AP24" s="11">
        <f t="shared" si="83"/>
        <v>17817.407999999999</v>
      </c>
      <c r="AQ24" s="11">
        <f t="shared" si="83"/>
        <v>10136.448</v>
      </c>
      <c r="AR24" s="11">
        <f t="shared" si="83"/>
        <v>12507.263999999999</v>
      </c>
      <c r="AS24" s="11">
        <f t="shared" si="83"/>
        <v>8672.8320000000003</v>
      </c>
      <c r="AT24" s="11">
        <f t="shared" si="83"/>
        <v>22885.632000000001</v>
      </c>
      <c r="AU24" s="11">
        <f t="shared" si="83"/>
        <v>9257.4719999999998</v>
      </c>
      <c r="AV24" s="11">
        <f t="shared" si="83"/>
        <v>17760.96</v>
      </c>
      <c r="AW24" s="11">
        <f t="shared" si="83"/>
        <v>5664.96</v>
      </c>
      <c r="AX24" s="11">
        <f t="shared" si="83"/>
        <v>16648.127999999997</v>
      </c>
      <c r="AY24" s="73" t="s">
        <v>8</v>
      </c>
      <c r="AZ24" s="69"/>
      <c r="BA24" s="48">
        <f>SUM(BA25:BA27)</f>
        <v>3.49</v>
      </c>
      <c r="BB24" s="11">
        <f>SUM(BB25:BB27)</f>
        <v>25601.243999999999</v>
      </c>
      <c r="BC24" s="11">
        <f t="shared" ref="BC24:BN24" si="84">SUM(BC25:BC27)</f>
        <v>11604.948</v>
      </c>
      <c r="BD24" s="11">
        <f t="shared" si="84"/>
        <v>5268.5039999999999</v>
      </c>
      <c r="BE24" s="11">
        <f t="shared" si="84"/>
        <v>17170.8</v>
      </c>
      <c r="BF24" s="11">
        <f t="shared" si="84"/>
        <v>24093.563999999998</v>
      </c>
      <c r="BG24" s="11">
        <f t="shared" si="84"/>
        <v>25383.468000000001</v>
      </c>
      <c r="BH24" s="11">
        <f t="shared" si="84"/>
        <v>29764.116000000002</v>
      </c>
      <c r="BI24" s="11">
        <f t="shared" si="84"/>
        <v>30857.183999999997</v>
      </c>
      <c r="BJ24" s="11">
        <f t="shared" si="84"/>
        <v>22234.091999999997</v>
      </c>
      <c r="BK24" s="11">
        <f t="shared" si="84"/>
        <v>31535.64</v>
      </c>
      <c r="BL24" s="11">
        <f t="shared" si="84"/>
        <v>30819.491999999998</v>
      </c>
      <c r="BM24" s="11">
        <f t="shared" si="84"/>
        <v>19712.916000000001</v>
      </c>
      <c r="BN24" s="11">
        <f t="shared" si="84"/>
        <v>21777.599999999999</v>
      </c>
      <c r="BO24" s="73" t="s">
        <v>8</v>
      </c>
      <c r="BP24" s="69"/>
      <c r="BQ24" s="48">
        <f>SUM(BQ25:BQ27)</f>
        <v>2.66</v>
      </c>
      <c r="BR24" s="11">
        <f>SUM(BR25:BR27)</f>
        <v>18089.063999999998</v>
      </c>
      <c r="BS24" s="11">
        <f t="shared" ref="BS24:CH24" si="85">SUM(BS25:BS27)</f>
        <v>11855.088</v>
      </c>
      <c r="BT24" s="11">
        <f t="shared" si="85"/>
        <v>8829.0720000000001</v>
      </c>
      <c r="BU24" s="11">
        <f t="shared" si="85"/>
        <v>5522.16</v>
      </c>
      <c r="BV24" s="11">
        <f t="shared" si="85"/>
        <v>5515.7759999999998</v>
      </c>
      <c r="BW24" s="11">
        <f t="shared" si="85"/>
        <v>14798.111999999999</v>
      </c>
      <c r="BX24" s="11">
        <f t="shared" si="85"/>
        <v>17125.079999999998</v>
      </c>
      <c r="BY24" s="11">
        <f t="shared" si="85"/>
        <v>16706.928</v>
      </c>
      <c r="BZ24" s="11">
        <f t="shared" si="85"/>
        <v>13990.536</v>
      </c>
      <c r="CA24" s="11">
        <f t="shared" si="85"/>
        <v>13569.191999999999</v>
      </c>
      <c r="CB24" s="11">
        <f t="shared" si="85"/>
        <v>13913.928</v>
      </c>
      <c r="CC24" s="11">
        <f t="shared" si="85"/>
        <v>13722.407999999999</v>
      </c>
      <c r="CD24" s="11">
        <f t="shared" si="85"/>
        <v>8560.9439999999995</v>
      </c>
      <c r="CE24" s="11">
        <f t="shared" si="85"/>
        <v>9649.4160000000011</v>
      </c>
      <c r="CF24" s="11">
        <f t="shared" si="85"/>
        <v>10412.304</v>
      </c>
      <c r="CG24" s="11">
        <f t="shared" si="85"/>
        <v>9706.8719999999994</v>
      </c>
      <c r="CH24" s="11">
        <f t="shared" si="85"/>
        <v>26276.544000000002</v>
      </c>
      <c r="CI24" s="11">
        <f t="shared" ref="CI24" si="86">SUM(CI25:CI27)</f>
        <v>17383.631999999998</v>
      </c>
      <c r="CJ24" s="11">
        <f t="shared" ref="CJ24" si="87">SUM(CJ25:CJ27)</f>
        <v>11660.376</v>
      </c>
      <c r="CK24" s="11">
        <f t="shared" ref="CK24" si="88">SUM(CK25:CK27)</f>
        <v>12953.135999999999</v>
      </c>
      <c r="CL24" s="11">
        <f t="shared" ref="CL24" si="89">SUM(CL25:CL27)</f>
        <v>19522.271999999997</v>
      </c>
      <c r="CM24" s="11">
        <f t="shared" ref="CM24" si="90">SUM(CM25:CM27)</f>
        <v>23493.119999999999</v>
      </c>
      <c r="CN24" s="11">
        <f t="shared" ref="CN24" si="91">SUM(CN25:CN27)</f>
        <v>13253.183999999999</v>
      </c>
      <c r="CO24" s="11">
        <f t="shared" ref="CO24" si="92">SUM(CO25:CO27)</f>
        <v>9221.6879999999983</v>
      </c>
      <c r="CP24" s="11">
        <f t="shared" ref="CP24" si="93">SUM(CP25:CP27)</f>
        <v>24275.159999999996</v>
      </c>
      <c r="CQ24" s="11">
        <f t="shared" ref="CQ24" si="94">SUM(CQ25:CQ27)</f>
        <v>11446.512000000001</v>
      </c>
      <c r="CR24" s="11">
        <f t="shared" ref="CR24" si="95">SUM(CR25:CR27)</f>
        <v>11098.583999999999</v>
      </c>
      <c r="CS24" s="11">
        <f t="shared" ref="CS24" si="96">SUM(CS25:CS27)</f>
        <v>9987.768</v>
      </c>
      <c r="CT24" s="11">
        <f t="shared" ref="CT24" si="97">SUM(CT25:CT27)</f>
        <v>8905.68</v>
      </c>
      <c r="CU24" s="11">
        <f t="shared" ref="CU24" si="98">SUM(CU25:CU27)</f>
        <v>17026.127999999997</v>
      </c>
      <c r="CV24" s="11">
        <f t="shared" ref="CV24" si="99">SUM(CV25:CV27)</f>
        <v>10603.824000000001</v>
      </c>
      <c r="CW24" s="11">
        <f t="shared" ref="CW24" si="100">SUM(CW25:CW27)</f>
        <v>15545.039999999999</v>
      </c>
      <c r="CX24" s="11">
        <f t="shared" ref="CX24" si="101">SUM(CX25:CX27)</f>
        <v>14182.056</v>
      </c>
      <c r="CY24" s="11">
        <f t="shared" ref="CY24" si="102">SUM(CY25:CY27)</f>
        <v>10543.175999999999</v>
      </c>
      <c r="CZ24" s="11">
        <f t="shared" ref="CZ24" si="103">SUM(CZ25:CZ27)</f>
        <v>17112.312000000002</v>
      </c>
      <c r="DA24" s="73" t="s">
        <v>8</v>
      </c>
      <c r="DB24" s="69"/>
      <c r="DC24" s="48">
        <f>SUM(DC25:DC27)</f>
        <v>2.1399999999999997</v>
      </c>
      <c r="DD24" s="11">
        <f>SUM(DD25:DD27)</f>
        <v>11443.007999999998</v>
      </c>
      <c r="DE24" s="11">
        <f>SUM(DE25:DE27)</f>
        <v>11468.687999999998</v>
      </c>
    </row>
    <row r="25" spans="1:109" s="1" customFormat="1" ht="36" customHeight="1" x14ac:dyDescent="0.2">
      <c r="A25" s="44" t="s">
        <v>35</v>
      </c>
      <c r="B25" s="54" t="s">
        <v>3</v>
      </c>
      <c r="C25" s="43">
        <v>1.1299999999999999</v>
      </c>
      <c r="D25" s="10">
        <f>$C$25*12*D38</f>
        <v>9939.48</v>
      </c>
      <c r="E25" s="10">
        <f t="shared" ref="E25:F25" si="104">$C$25*12*E38</f>
        <v>5605.7039999999988</v>
      </c>
      <c r="F25" s="10">
        <f t="shared" si="104"/>
        <v>5369.7599999999993</v>
      </c>
      <c r="G25" s="71" t="s">
        <v>35</v>
      </c>
      <c r="H25" s="43" t="s">
        <v>3</v>
      </c>
      <c r="I25" s="43">
        <v>1.1100000000000001</v>
      </c>
      <c r="J25" s="10">
        <f t="shared" ref="J25:AD25" si="105">$I$25*12*J38</f>
        <v>6905.0879999999997</v>
      </c>
      <c r="K25" s="10">
        <f t="shared" si="105"/>
        <v>5991.3360000000002</v>
      </c>
      <c r="L25" s="10">
        <f t="shared" si="105"/>
        <v>9690.3000000000011</v>
      </c>
      <c r="M25" s="10">
        <f t="shared" si="105"/>
        <v>7094.2320000000009</v>
      </c>
      <c r="N25" s="10">
        <f t="shared" si="105"/>
        <v>5630.3639999999996</v>
      </c>
      <c r="O25" s="10">
        <f t="shared" si="105"/>
        <v>5367.96</v>
      </c>
      <c r="P25" s="10">
        <f t="shared" si="105"/>
        <v>7198.1279999999997</v>
      </c>
      <c r="Q25" s="10">
        <f t="shared" si="105"/>
        <v>7833.4920000000002</v>
      </c>
      <c r="R25" s="10">
        <f t="shared" si="105"/>
        <v>9430.56</v>
      </c>
      <c r="S25" s="10">
        <f t="shared" si="105"/>
        <v>6328.3320000000003</v>
      </c>
      <c r="T25" s="10">
        <f t="shared" si="105"/>
        <v>3159.5039999999999</v>
      </c>
      <c r="U25" s="10">
        <f t="shared" si="105"/>
        <v>5566.4279999999999</v>
      </c>
      <c r="V25" s="10">
        <f t="shared" si="105"/>
        <v>5387.9400000000005</v>
      </c>
      <c r="W25" s="10">
        <f t="shared" si="105"/>
        <v>13228.092000000001</v>
      </c>
      <c r="X25" s="10">
        <f t="shared" si="105"/>
        <v>6608.0520000000006</v>
      </c>
      <c r="Y25" s="10">
        <f t="shared" si="105"/>
        <v>9959.3640000000014</v>
      </c>
      <c r="Z25" s="10">
        <f t="shared" si="105"/>
        <v>7018.308</v>
      </c>
      <c r="AA25" s="10">
        <f t="shared" si="105"/>
        <v>5533.1279999999997</v>
      </c>
      <c r="AB25" s="10">
        <f t="shared" si="105"/>
        <v>5597.0640000000003</v>
      </c>
      <c r="AC25" s="10">
        <f t="shared" si="105"/>
        <v>7170.1559999999999</v>
      </c>
      <c r="AD25" s="10">
        <f t="shared" si="105"/>
        <v>7776.2159999999994</v>
      </c>
      <c r="AE25" s="71" t="s">
        <v>78</v>
      </c>
      <c r="AF25" s="43" t="s">
        <v>3</v>
      </c>
      <c r="AG25" s="43">
        <v>1.1100000000000001</v>
      </c>
      <c r="AH25" s="101">
        <f t="shared" ref="AH25:AX25" si="106">$AG$25*12*AH38</f>
        <v>1041.624</v>
      </c>
      <c r="AI25" s="101">
        <f t="shared" si="106"/>
        <v>837.82799999999997</v>
      </c>
      <c r="AJ25" s="101">
        <f>$AG$25*12*AJ38</f>
        <v>598.06799999999998</v>
      </c>
      <c r="AK25" s="101">
        <f>$AG$25*12*AK38</f>
        <v>1493.172</v>
      </c>
      <c r="AL25" s="71" t="s">
        <v>78</v>
      </c>
      <c r="AM25" s="43" t="s">
        <v>3</v>
      </c>
      <c r="AN25" s="43">
        <v>1.1100000000000001</v>
      </c>
      <c r="AO25" s="10">
        <f>$AG$25*12*AO38</f>
        <v>2195.1360000000004</v>
      </c>
      <c r="AP25" s="10">
        <f t="shared" si="106"/>
        <v>5886.1080000000002</v>
      </c>
      <c r="AQ25" s="10">
        <f t="shared" si="106"/>
        <v>3348.6480000000001</v>
      </c>
      <c r="AR25" s="10">
        <f t="shared" si="106"/>
        <v>4131.8639999999996</v>
      </c>
      <c r="AS25" s="10">
        <f t="shared" si="106"/>
        <v>2865.1320000000001</v>
      </c>
      <c r="AT25" s="10">
        <f t="shared" si="106"/>
        <v>7560.4320000000007</v>
      </c>
      <c r="AU25" s="10">
        <f t="shared" si="106"/>
        <v>3058.2719999999999</v>
      </c>
      <c r="AV25" s="10">
        <f t="shared" si="106"/>
        <v>5867.46</v>
      </c>
      <c r="AW25" s="10">
        <f t="shared" si="106"/>
        <v>1871.46</v>
      </c>
      <c r="AX25" s="10">
        <f t="shared" si="106"/>
        <v>5499.8279999999995</v>
      </c>
      <c r="AY25" s="71" t="s">
        <v>35</v>
      </c>
      <c r="AZ25" s="43" t="s">
        <v>3</v>
      </c>
      <c r="BA25" s="43">
        <v>1.1100000000000001</v>
      </c>
      <c r="BB25" s="10">
        <f>$BA$25*12*BB38</f>
        <v>8142.5159999999996</v>
      </c>
      <c r="BC25" s="10">
        <f t="shared" ref="BC25:BN25" si="107">$BA$25*12*BC38</f>
        <v>3690.9720000000002</v>
      </c>
      <c r="BD25" s="10">
        <f t="shared" si="107"/>
        <v>1675.6559999999999</v>
      </c>
      <c r="BE25" s="10">
        <f t="shared" si="107"/>
        <v>5461.2</v>
      </c>
      <c r="BF25" s="10">
        <f t="shared" si="107"/>
        <v>7662.9959999999992</v>
      </c>
      <c r="BG25" s="10">
        <f t="shared" si="107"/>
        <v>8073.2520000000004</v>
      </c>
      <c r="BH25" s="10">
        <f t="shared" si="107"/>
        <v>9466.5240000000013</v>
      </c>
      <c r="BI25" s="10">
        <f t="shared" si="107"/>
        <v>9814.1759999999995</v>
      </c>
      <c r="BJ25" s="10">
        <f t="shared" si="107"/>
        <v>7071.5879999999997</v>
      </c>
      <c r="BK25" s="10">
        <f t="shared" si="107"/>
        <v>10029.960000000001</v>
      </c>
      <c r="BL25" s="10">
        <f t="shared" si="107"/>
        <v>9802.1880000000001</v>
      </c>
      <c r="BM25" s="10">
        <f t="shared" si="107"/>
        <v>6269.7240000000002</v>
      </c>
      <c r="BN25" s="10">
        <f t="shared" si="107"/>
        <v>6926.4000000000005</v>
      </c>
      <c r="BO25" s="71" t="s">
        <v>78</v>
      </c>
      <c r="BP25" s="43" t="s">
        <v>3</v>
      </c>
      <c r="BQ25" s="43">
        <v>1.1100000000000001</v>
      </c>
      <c r="BR25" s="10">
        <f>$BQ$25*12*BR38</f>
        <v>7548.4440000000004</v>
      </c>
      <c r="BS25" s="10">
        <f t="shared" ref="BS25:CH25" si="108">$BQ$25*12*BS38</f>
        <v>4947.0479999999998</v>
      </c>
      <c r="BT25" s="10">
        <f t="shared" si="108"/>
        <v>3684.3120000000004</v>
      </c>
      <c r="BU25" s="10">
        <f t="shared" si="108"/>
        <v>2304.36</v>
      </c>
      <c r="BV25" s="10">
        <f t="shared" si="108"/>
        <v>2301.6960000000004</v>
      </c>
      <c r="BW25" s="10">
        <f t="shared" si="108"/>
        <v>6175.152</v>
      </c>
      <c r="BX25" s="10">
        <f t="shared" si="108"/>
        <v>7146.18</v>
      </c>
      <c r="BY25" s="10">
        <f t="shared" si="108"/>
        <v>6971.6880000000001</v>
      </c>
      <c r="BZ25" s="10">
        <f t="shared" si="108"/>
        <v>5838.1559999999999</v>
      </c>
      <c r="CA25" s="10">
        <f t="shared" si="108"/>
        <v>5662.3320000000003</v>
      </c>
      <c r="CB25" s="10">
        <f t="shared" si="108"/>
        <v>5806.1880000000001</v>
      </c>
      <c r="CC25" s="10">
        <f t="shared" si="108"/>
        <v>5726.268</v>
      </c>
      <c r="CD25" s="10">
        <f t="shared" si="108"/>
        <v>3572.424</v>
      </c>
      <c r="CE25" s="10">
        <f t="shared" si="108"/>
        <v>4026.6360000000004</v>
      </c>
      <c r="CF25" s="10">
        <f t="shared" si="108"/>
        <v>4344.9840000000004</v>
      </c>
      <c r="CG25" s="10">
        <f t="shared" si="108"/>
        <v>4050.6120000000005</v>
      </c>
      <c r="CH25" s="10">
        <f t="shared" si="108"/>
        <v>10965.024000000001</v>
      </c>
      <c r="CI25" s="10">
        <f t="shared" ref="CI25:CZ25" si="109">$BQ$25*12*CI38</f>
        <v>7254.0720000000001</v>
      </c>
      <c r="CJ25" s="10">
        <f t="shared" si="109"/>
        <v>4865.7960000000003</v>
      </c>
      <c r="CK25" s="10">
        <f t="shared" si="109"/>
        <v>5405.2560000000003</v>
      </c>
      <c r="CL25" s="10">
        <f t="shared" si="109"/>
        <v>8146.5120000000006</v>
      </c>
      <c r="CM25" s="10">
        <f t="shared" si="109"/>
        <v>9803.52</v>
      </c>
      <c r="CN25" s="10">
        <f t="shared" si="109"/>
        <v>5530.4639999999999</v>
      </c>
      <c r="CO25" s="10">
        <f t="shared" si="109"/>
        <v>3848.1479999999997</v>
      </c>
      <c r="CP25" s="10">
        <f t="shared" si="109"/>
        <v>10129.86</v>
      </c>
      <c r="CQ25" s="10">
        <f t="shared" si="109"/>
        <v>4776.5520000000006</v>
      </c>
      <c r="CR25" s="10">
        <f t="shared" si="109"/>
        <v>4631.3639999999996</v>
      </c>
      <c r="CS25" s="10">
        <f t="shared" si="109"/>
        <v>4167.8279999999995</v>
      </c>
      <c r="CT25" s="10">
        <f t="shared" si="109"/>
        <v>3716.28</v>
      </c>
      <c r="CU25" s="10">
        <f t="shared" si="109"/>
        <v>7104.8879999999999</v>
      </c>
      <c r="CV25" s="10">
        <f t="shared" si="109"/>
        <v>4424.9039999999995</v>
      </c>
      <c r="CW25" s="10">
        <f t="shared" si="109"/>
        <v>6486.84</v>
      </c>
      <c r="CX25" s="10">
        <f t="shared" si="109"/>
        <v>5918.076</v>
      </c>
      <c r="CY25" s="10">
        <f t="shared" si="109"/>
        <v>4399.5960000000005</v>
      </c>
      <c r="CZ25" s="10">
        <f t="shared" si="109"/>
        <v>7140.8520000000008</v>
      </c>
      <c r="DA25" s="71" t="s">
        <v>35</v>
      </c>
      <c r="DB25" s="43" t="s">
        <v>3</v>
      </c>
      <c r="DC25" s="43">
        <v>1.1299999999999999</v>
      </c>
      <c r="DD25" s="10">
        <f>$DC$25*12*DD38</f>
        <v>6042.3359999999993</v>
      </c>
      <c r="DE25" s="10">
        <f>$DC$25*12*DE38</f>
        <v>6055.8959999999997</v>
      </c>
    </row>
    <row r="26" spans="1:109" s="1" customFormat="1" ht="71.25" customHeight="1" x14ac:dyDescent="0.2">
      <c r="A26" s="44" t="s">
        <v>36</v>
      </c>
      <c r="B26" s="54" t="s">
        <v>7</v>
      </c>
      <c r="C26" s="43">
        <v>0.16</v>
      </c>
      <c r="D26" s="10">
        <f>$C$26*12*D38</f>
        <v>1407.36</v>
      </c>
      <c r="E26" s="10">
        <f t="shared" ref="E26:F26" si="110">$C$26*12*E38</f>
        <v>793.72799999999995</v>
      </c>
      <c r="F26" s="10">
        <f t="shared" si="110"/>
        <v>760.31999999999994</v>
      </c>
      <c r="G26" s="71" t="s">
        <v>36</v>
      </c>
      <c r="H26" s="75" t="s">
        <v>7</v>
      </c>
      <c r="I26" s="43">
        <v>0.13</v>
      </c>
      <c r="J26" s="10">
        <f t="shared" ref="J26:AD26" si="111">$I$26*12*J38</f>
        <v>808.70399999999995</v>
      </c>
      <c r="K26" s="10">
        <f t="shared" si="111"/>
        <v>701.68799999999999</v>
      </c>
      <c r="L26" s="10">
        <f t="shared" si="111"/>
        <v>1134.9000000000001</v>
      </c>
      <c r="M26" s="10">
        <f t="shared" si="111"/>
        <v>830.85600000000011</v>
      </c>
      <c r="N26" s="10">
        <f t="shared" si="111"/>
        <v>659.41200000000003</v>
      </c>
      <c r="O26" s="10">
        <f t="shared" si="111"/>
        <v>628.68000000000006</v>
      </c>
      <c r="P26" s="10">
        <f t="shared" si="111"/>
        <v>843.024</v>
      </c>
      <c r="Q26" s="10">
        <f t="shared" si="111"/>
        <v>917.43600000000004</v>
      </c>
      <c r="R26" s="10">
        <f t="shared" si="111"/>
        <v>1104.48</v>
      </c>
      <c r="S26" s="10">
        <f t="shared" si="111"/>
        <v>741.15600000000006</v>
      </c>
      <c r="T26" s="10">
        <f t="shared" si="111"/>
        <v>370.03199999999998</v>
      </c>
      <c r="U26" s="10">
        <f t="shared" si="111"/>
        <v>651.92399999999998</v>
      </c>
      <c r="V26" s="10">
        <f t="shared" si="111"/>
        <v>631.02</v>
      </c>
      <c r="W26" s="10">
        <f t="shared" si="111"/>
        <v>1549.2360000000001</v>
      </c>
      <c r="X26" s="10">
        <f t="shared" si="111"/>
        <v>773.91600000000005</v>
      </c>
      <c r="Y26" s="10">
        <f t="shared" si="111"/>
        <v>1166.412</v>
      </c>
      <c r="Z26" s="10">
        <f t="shared" si="111"/>
        <v>821.96399999999994</v>
      </c>
      <c r="AA26" s="10">
        <f t="shared" si="111"/>
        <v>648.024</v>
      </c>
      <c r="AB26" s="10">
        <f t="shared" si="111"/>
        <v>655.51200000000006</v>
      </c>
      <c r="AC26" s="10">
        <f t="shared" si="111"/>
        <v>839.74799999999993</v>
      </c>
      <c r="AD26" s="10">
        <f t="shared" si="111"/>
        <v>910.72799999999995</v>
      </c>
      <c r="AE26" s="71" t="s">
        <v>79</v>
      </c>
      <c r="AF26" s="75" t="s">
        <v>7</v>
      </c>
      <c r="AG26" s="43">
        <v>0.14000000000000001</v>
      </c>
      <c r="AH26" s="101">
        <f t="shared" ref="AH26:AX26" si="112">$AG$26*12*AH38</f>
        <v>131.376</v>
      </c>
      <c r="AI26" s="101">
        <f t="shared" si="112"/>
        <v>105.67200000000001</v>
      </c>
      <c r="AJ26" s="101">
        <f>$AG$26*12*AJ38</f>
        <v>75.432000000000002</v>
      </c>
      <c r="AK26" s="101">
        <f>$AG$26*12*AK38</f>
        <v>188.328</v>
      </c>
      <c r="AL26" s="71" t="s">
        <v>79</v>
      </c>
      <c r="AM26" s="75" t="s">
        <v>7</v>
      </c>
      <c r="AN26" s="43">
        <v>0.14000000000000001</v>
      </c>
      <c r="AO26" s="10">
        <f>$AG$26*12*AO38</f>
        <v>276.86400000000003</v>
      </c>
      <c r="AP26" s="10">
        <f t="shared" si="112"/>
        <v>742.39200000000005</v>
      </c>
      <c r="AQ26" s="10">
        <f t="shared" si="112"/>
        <v>422.35200000000003</v>
      </c>
      <c r="AR26" s="10">
        <f t="shared" si="112"/>
        <v>521.13600000000008</v>
      </c>
      <c r="AS26" s="10">
        <f t="shared" si="112"/>
        <v>361.36800000000005</v>
      </c>
      <c r="AT26" s="10">
        <f t="shared" si="112"/>
        <v>953.5680000000001</v>
      </c>
      <c r="AU26" s="10">
        <f t="shared" si="112"/>
        <v>385.72800000000001</v>
      </c>
      <c r="AV26" s="10">
        <f t="shared" si="112"/>
        <v>740.04000000000008</v>
      </c>
      <c r="AW26" s="10">
        <f t="shared" si="112"/>
        <v>236.04000000000002</v>
      </c>
      <c r="AX26" s="10">
        <f t="shared" si="112"/>
        <v>693.67200000000003</v>
      </c>
      <c r="AY26" s="71" t="s">
        <v>36</v>
      </c>
      <c r="AZ26" s="75" t="s">
        <v>7</v>
      </c>
      <c r="BA26" s="43">
        <v>0.13</v>
      </c>
      <c r="BB26" s="10">
        <f>$BA$26*12*BB38</f>
        <v>953.62799999999993</v>
      </c>
      <c r="BC26" s="10">
        <f t="shared" ref="BC26:BN26" si="113">$BA$26*12*BC38</f>
        <v>432.27600000000007</v>
      </c>
      <c r="BD26" s="10">
        <f t="shared" si="113"/>
        <v>196.24799999999999</v>
      </c>
      <c r="BE26" s="10">
        <f t="shared" si="113"/>
        <v>639.6</v>
      </c>
      <c r="BF26" s="10">
        <f t="shared" si="113"/>
        <v>897.46799999999996</v>
      </c>
      <c r="BG26" s="10">
        <f t="shared" si="113"/>
        <v>945.51600000000008</v>
      </c>
      <c r="BH26" s="10">
        <f t="shared" si="113"/>
        <v>1108.692</v>
      </c>
      <c r="BI26" s="10">
        <f t="shared" si="113"/>
        <v>1149.4079999999999</v>
      </c>
      <c r="BJ26" s="10">
        <f t="shared" si="113"/>
        <v>828.20399999999995</v>
      </c>
      <c r="BK26" s="10">
        <f t="shared" si="113"/>
        <v>1174.68</v>
      </c>
      <c r="BL26" s="10">
        <f t="shared" si="113"/>
        <v>1148.0039999999999</v>
      </c>
      <c r="BM26" s="10">
        <f t="shared" si="113"/>
        <v>734.29200000000003</v>
      </c>
      <c r="BN26" s="10">
        <f t="shared" si="113"/>
        <v>811.2</v>
      </c>
      <c r="BO26" s="71" t="s">
        <v>79</v>
      </c>
      <c r="BP26" s="75" t="s">
        <v>7</v>
      </c>
      <c r="BQ26" s="43">
        <v>0.14000000000000001</v>
      </c>
      <c r="BR26" s="10">
        <f>$BQ$26*12*BR38</f>
        <v>952.05600000000015</v>
      </c>
      <c r="BS26" s="10">
        <f t="shared" ref="BS26:CH26" si="114">$BQ$26*12*BS38</f>
        <v>623.952</v>
      </c>
      <c r="BT26" s="10">
        <f t="shared" si="114"/>
        <v>464.6880000000001</v>
      </c>
      <c r="BU26" s="10">
        <f t="shared" si="114"/>
        <v>290.64000000000004</v>
      </c>
      <c r="BV26" s="10">
        <f t="shared" si="114"/>
        <v>290.30400000000003</v>
      </c>
      <c r="BW26" s="10">
        <f t="shared" si="114"/>
        <v>778.84800000000007</v>
      </c>
      <c r="BX26" s="10">
        <f t="shared" si="114"/>
        <v>901.32</v>
      </c>
      <c r="BY26" s="10">
        <f t="shared" si="114"/>
        <v>879.31200000000001</v>
      </c>
      <c r="BZ26" s="10">
        <f t="shared" si="114"/>
        <v>736.34400000000005</v>
      </c>
      <c r="CA26" s="10">
        <f t="shared" si="114"/>
        <v>714.16800000000012</v>
      </c>
      <c r="CB26" s="10">
        <f t="shared" si="114"/>
        <v>732.31200000000001</v>
      </c>
      <c r="CC26" s="10">
        <f t="shared" si="114"/>
        <v>722.23200000000008</v>
      </c>
      <c r="CD26" s="10">
        <f t="shared" si="114"/>
        <v>450.57600000000002</v>
      </c>
      <c r="CE26" s="10">
        <f t="shared" si="114"/>
        <v>507.86400000000009</v>
      </c>
      <c r="CF26" s="10">
        <f t="shared" si="114"/>
        <v>548.01600000000008</v>
      </c>
      <c r="CG26" s="10">
        <f t="shared" si="114"/>
        <v>510.88800000000009</v>
      </c>
      <c r="CH26" s="10">
        <f t="shared" si="114"/>
        <v>1382.9760000000001</v>
      </c>
      <c r="CI26" s="10">
        <f t="shared" ref="CI26:CZ26" si="115">$BQ$26*12*CI38</f>
        <v>914.92800000000011</v>
      </c>
      <c r="CJ26" s="10">
        <f t="shared" si="115"/>
        <v>613.70400000000006</v>
      </c>
      <c r="CK26" s="10">
        <f t="shared" si="115"/>
        <v>681.74400000000003</v>
      </c>
      <c r="CL26" s="10">
        <f t="shared" si="115"/>
        <v>1027.4880000000001</v>
      </c>
      <c r="CM26" s="10">
        <f t="shared" si="115"/>
        <v>1236.48</v>
      </c>
      <c r="CN26" s="10">
        <f t="shared" si="115"/>
        <v>697.53600000000006</v>
      </c>
      <c r="CO26" s="10">
        <f t="shared" si="115"/>
        <v>485.35200000000003</v>
      </c>
      <c r="CP26" s="10">
        <f t="shared" si="115"/>
        <v>1277.6400000000001</v>
      </c>
      <c r="CQ26" s="10">
        <f t="shared" si="115"/>
        <v>602.44800000000009</v>
      </c>
      <c r="CR26" s="10">
        <f t="shared" si="115"/>
        <v>584.13600000000008</v>
      </c>
      <c r="CS26" s="10">
        <f t="shared" si="115"/>
        <v>525.67200000000003</v>
      </c>
      <c r="CT26" s="10">
        <f t="shared" si="115"/>
        <v>468.72</v>
      </c>
      <c r="CU26" s="10">
        <f t="shared" si="115"/>
        <v>896.11200000000008</v>
      </c>
      <c r="CV26" s="10">
        <f t="shared" si="115"/>
        <v>558.096</v>
      </c>
      <c r="CW26" s="10">
        <f t="shared" si="115"/>
        <v>818.16000000000008</v>
      </c>
      <c r="CX26" s="10">
        <f t="shared" si="115"/>
        <v>746.42400000000009</v>
      </c>
      <c r="CY26" s="10">
        <f t="shared" si="115"/>
        <v>554.90400000000011</v>
      </c>
      <c r="CZ26" s="10">
        <f t="shared" si="115"/>
        <v>900.64800000000014</v>
      </c>
      <c r="DA26" s="71" t="s">
        <v>36</v>
      </c>
      <c r="DB26" s="75" t="s">
        <v>7</v>
      </c>
      <c r="DC26" s="43">
        <v>0.16</v>
      </c>
      <c r="DD26" s="10">
        <f>$DC$26*12*DD38</f>
        <v>855.55200000000002</v>
      </c>
      <c r="DE26" s="10">
        <f>$DC$26*12*DE38</f>
        <v>857.47199999999998</v>
      </c>
    </row>
    <row r="27" spans="1:109" s="1" customFormat="1" ht="112.5" customHeight="1" x14ac:dyDescent="0.2">
      <c r="A27" s="44" t="s">
        <v>37</v>
      </c>
      <c r="B27" s="54" t="s">
        <v>6</v>
      </c>
      <c r="C27" s="43">
        <v>0.85</v>
      </c>
      <c r="D27" s="10">
        <f>$C$27*12*D38</f>
        <v>7476.5999999999995</v>
      </c>
      <c r="E27" s="10">
        <f t="shared" ref="E27:F27" si="116">$C$27*12*E38</f>
        <v>4216.6799999999994</v>
      </c>
      <c r="F27" s="10">
        <f t="shared" si="116"/>
        <v>4039.2</v>
      </c>
      <c r="G27" s="71" t="s">
        <v>60</v>
      </c>
      <c r="H27" s="43" t="s">
        <v>6</v>
      </c>
      <c r="I27" s="43">
        <v>3.69</v>
      </c>
      <c r="J27" s="10">
        <f t="shared" ref="J27:AD27" si="117">$I$27*12*J38</f>
        <v>22954.752</v>
      </c>
      <c r="K27" s="10">
        <f t="shared" si="117"/>
        <v>19917.144</v>
      </c>
      <c r="L27" s="10">
        <f t="shared" si="117"/>
        <v>32213.7</v>
      </c>
      <c r="M27" s="10">
        <f t="shared" si="117"/>
        <v>23583.528000000002</v>
      </c>
      <c r="N27" s="10">
        <f t="shared" si="117"/>
        <v>18717.155999999999</v>
      </c>
      <c r="O27" s="10">
        <f t="shared" si="117"/>
        <v>17844.84</v>
      </c>
      <c r="P27" s="10">
        <f t="shared" si="117"/>
        <v>23928.912</v>
      </c>
      <c r="Q27" s="10">
        <f t="shared" si="117"/>
        <v>26041.068000000003</v>
      </c>
      <c r="R27" s="10">
        <f t="shared" si="117"/>
        <v>31350.240000000002</v>
      </c>
      <c r="S27" s="10">
        <f t="shared" si="117"/>
        <v>21037.428</v>
      </c>
      <c r="T27" s="10">
        <f t="shared" si="117"/>
        <v>10503.216</v>
      </c>
      <c r="U27" s="10">
        <f t="shared" si="117"/>
        <v>18504.612000000001</v>
      </c>
      <c r="V27" s="10">
        <f t="shared" si="117"/>
        <v>17911.260000000002</v>
      </c>
      <c r="W27" s="10">
        <f t="shared" si="117"/>
        <v>43974.468000000001</v>
      </c>
      <c r="X27" s="10">
        <f t="shared" si="117"/>
        <v>21967.308000000001</v>
      </c>
      <c r="Y27" s="10">
        <f t="shared" si="117"/>
        <v>33108.156000000003</v>
      </c>
      <c r="Z27" s="10">
        <f t="shared" si="117"/>
        <v>23331.131999999998</v>
      </c>
      <c r="AA27" s="10">
        <f t="shared" si="117"/>
        <v>18393.912</v>
      </c>
      <c r="AB27" s="10">
        <f t="shared" si="117"/>
        <v>18606.455999999998</v>
      </c>
      <c r="AC27" s="10">
        <f t="shared" si="117"/>
        <v>23835.923999999999</v>
      </c>
      <c r="AD27" s="10">
        <f t="shared" si="117"/>
        <v>25850.663999999997</v>
      </c>
      <c r="AE27" s="71" t="s">
        <v>80</v>
      </c>
      <c r="AF27" s="43" t="s">
        <v>6</v>
      </c>
      <c r="AG27" s="43">
        <v>2.11</v>
      </c>
      <c r="AH27" s="101">
        <f t="shared" ref="AH27:AX27" si="118">$AG$27*12*AH38</f>
        <v>1980.0240000000001</v>
      </c>
      <c r="AI27" s="101">
        <f t="shared" si="118"/>
        <v>1592.6279999999999</v>
      </c>
      <c r="AJ27" s="101">
        <f>$AG$27*12*AJ38</f>
        <v>1136.8679999999999</v>
      </c>
      <c r="AK27" s="101">
        <f>$AG$27*12*AK38</f>
        <v>2838.3719999999998</v>
      </c>
      <c r="AL27" s="71" t="s">
        <v>80</v>
      </c>
      <c r="AM27" s="43" t="s">
        <v>6</v>
      </c>
      <c r="AN27" s="43">
        <v>2.11</v>
      </c>
      <c r="AO27" s="10">
        <f>$AG$27*12*AO38</f>
        <v>4172.7360000000008</v>
      </c>
      <c r="AP27" s="10">
        <f t="shared" si="118"/>
        <v>11188.907999999999</v>
      </c>
      <c r="AQ27" s="10">
        <f t="shared" si="118"/>
        <v>6365.4480000000003</v>
      </c>
      <c r="AR27" s="10">
        <f t="shared" si="118"/>
        <v>7854.2640000000001</v>
      </c>
      <c r="AS27" s="10">
        <f t="shared" si="118"/>
        <v>5446.3320000000003</v>
      </c>
      <c r="AT27" s="10">
        <f t="shared" si="118"/>
        <v>14371.632000000001</v>
      </c>
      <c r="AU27" s="10">
        <f t="shared" si="118"/>
        <v>5813.4719999999998</v>
      </c>
      <c r="AV27" s="10">
        <f t="shared" si="118"/>
        <v>11153.460000000001</v>
      </c>
      <c r="AW27" s="10">
        <f t="shared" si="118"/>
        <v>3557.46</v>
      </c>
      <c r="AX27" s="10">
        <f t="shared" si="118"/>
        <v>10454.627999999999</v>
      </c>
      <c r="AY27" s="71" t="s">
        <v>60</v>
      </c>
      <c r="AZ27" s="43" t="s">
        <v>6</v>
      </c>
      <c r="BA27" s="43">
        <v>2.25</v>
      </c>
      <c r="BB27" s="10">
        <f>$BA$27*12*BB38</f>
        <v>16505.099999999999</v>
      </c>
      <c r="BC27" s="10">
        <f t="shared" ref="BC27:BN27" si="119">$BA$27*12*BC38</f>
        <v>7481.7000000000007</v>
      </c>
      <c r="BD27" s="10">
        <f t="shared" si="119"/>
        <v>3396.6</v>
      </c>
      <c r="BE27" s="10">
        <f t="shared" si="119"/>
        <v>11070</v>
      </c>
      <c r="BF27" s="10">
        <f t="shared" si="119"/>
        <v>15533.099999999999</v>
      </c>
      <c r="BG27" s="10">
        <f t="shared" si="119"/>
        <v>16364.7</v>
      </c>
      <c r="BH27" s="10">
        <f t="shared" si="119"/>
        <v>19188.900000000001</v>
      </c>
      <c r="BI27" s="10">
        <f t="shared" si="119"/>
        <v>19893.599999999999</v>
      </c>
      <c r="BJ27" s="10">
        <f t="shared" si="119"/>
        <v>14334.3</v>
      </c>
      <c r="BK27" s="10">
        <f t="shared" si="119"/>
        <v>20331</v>
      </c>
      <c r="BL27" s="10">
        <f t="shared" si="119"/>
        <v>19869.3</v>
      </c>
      <c r="BM27" s="10">
        <f t="shared" si="119"/>
        <v>12708.9</v>
      </c>
      <c r="BN27" s="10">
        <f t="shared" si="119"/>
        <v>14040</v>
      </c>
      <c r="BO27" s="71" t="s">
        <v>80</v>
      </c>
      <c r="BP27" s="43" t="s">
        <v>6</v>
      </c>
      <c r="BQ27" s="43">
        <v>1.41</v>
      </c>
      <c r="BR27" s="10">
        <f>$BQ$27*12*BR38</f>
        <v>9588.5640000000003</v>
      </c>
      <c r="BS27" s="10">
        <f t="shared" ref="BS27:CH27" si="120">$BQ$27*12*BS38</f>
        <v>6284.0879999999988</v>
      </c>
      <c r="BT27" s="10">
        <f t="shared" si="120"/>
        <v>4680.0720000000001</v>
      </c>
      <c r="BU27" s="10">
        <f t="shared" si="120"/>
        <v>2927.16</v>
      </c>
      <c r="BV27" s="10">
        <f t="shared" si="120"/>
        <v>2923.7759999999998</v>
      </c>
      <c r="BW27" s="10">
        <f t="shared" si="120"/>
        <v>7844.1119999999992</v>
      </c>
      <c r="BX27" s="10">
        <f t="shared" si="120"/>
        <v>9077.5799999999981</v>
      </c>
      <c r="BY27" s="10">
        <f t="shared" si="120"/>
        <v>8855.9279999999981</v>
      </c>
      <c r="BZ27" s="10">
        <f t="shared" si="120"/>
        <v>7416.0359999999991</v>
      </c>
      <c r="CA27" s="10">
        <f t="shared" si="120"/>
        <v>7192.692</v>
      </c>
      <c r="CB27" s="10">
        <f t="shared" si="120"/>
        <v>7375.427999999999</v>
      </c>
      <c r="CC27" s="10">
        <f t="shared" si="120"/>
        <v>7273.9079999999985</v>
      </c>
      <c r="CD27" s="10">
        <f t="shared" si="120"/>
        <v>4537.9439999999995</v>
      </c>
      <c r="CE27" s="10">
        <f t="shared" si="120"/>
        <v>5114.9159999999993</v>
      </c>
      <c r="CF27" s="10">
        <f t="shared" si="120"/>
        <v>5519.3039999999992</v>
      </c>
      <c r="CG27" s="10">
        <f t="shared" si="120"/>
        <v>5145.3719999999994</v>
      </c>
      <c r="CH27" s="10">
        <f t="shared" si="120"/>
        <v>13928.544</v>
      </c>
      <c r="CI27" s="10">
        <f t="shared" ref="CI27:CZ27" si="121">$BQ$27*12*CI38</f>
        <v>9214.6319999999996</v>
      </c>
      <c r="CJ27" s="10">
        <f t="shared" si="121"/>
        <v>6180.8759999999993</v>
      </c>
      <c r="CK27" s="10">
        <f t="shared" si="121"/>
        <v>6866.1359999999995</v>
      </c>
      <c r="CL27" s="10">
        <f t="shared" si="121"/>
        <v>10348.271999999999</v>
      </c>
      <c r="CM27" s="10">
        <f t="shared" si="121"/>
        <v>12453.119999999999</v>
      </c>
      <c r="CN27" s="10">
        <f t="shared" si="121"/>
        <v>7025.1839999999993</v>
      </c>
      <c r="CO27" s="10">
        <f t="shared" si="121"/>
        <v>4888.1879999999992</v>
      </c>
      <c r="CP27" s="10">
        <f t="shared" si="121"/>
        <v>12867.659999999998</v>
      </c>
      <c r="CQ27" s="10">
        <f t="shared" si="121"/>
        <v>6067.5119999999997</v>
      </c>
      <c r="CR27" s="10">
        <f t="shared" si="121"/>
        <v>5883.0839999999989</v>
      </c>
      <c r="CS27" s="10">
        <f t="shared" si="121"/>
        <v>5294.2679999999991</v>
      </c>
      <c r="CT27" s="10">
        <f t="shared" si="121"/>
        <v>4720.6799999999994</v>
      </c>
      <c r="CU27" s="10">
        <f t="shared" si="121"/>
        <v>9025.1279999999988</v>
      </c>
      <c r="CV27" s="10">
        <f t="shared" si="121"/>
        <v>5620.8239999999996</v>
      </c>
      <c r="CW27" s="10">
        <f t="shared" si="121"/>
        <v>8240.0399999999991</v>
      </c>
      <c r="CX27" s="10">
        <f t="shared" si="121"/>
        <v>7517.5559999999996</v>
      </c>
      <c r="CY27" s="10">
        <f t="shared" si="121"/>
        <v>5588.6759999999995</v>
      </c>
      <c r="CZ27" s="10">
        <f t="shared" si="121"/>
        <v>9070.8119999999999</v>
      </c>
      <c r="DA27" s="71" t="s">
        <v>37</v>
      </c>
      <c r="DB27" s="43" t="s">
        <v>6</v>
      </c>
      <c r="DC27" s="43">
        <v>0.85</v>
      </c>
      <c r="DD27" s="10">
        <f>$DC$27*12*DD38</f>
        <v>4545.12</v>
      </c>
      <c r="DE27" s="10">
        <f>$DC$27*12*DE38</f>
        <v>4555.32</v>
      </c>
    </row>
    <row r="28" spans="1:109" s="1" customFormat="1" ht="24.75" customHeight="1" x14ac:dyDescent="0.2">
      <c r="A28" s="45" t="s">
        <v>5</v>
      </c>
      <c r="B28" s="54"/>
      <c r="C28" s="48">
        <f>SUM(C29:C33)</f>
        <v>10.93</v>
      </c>
      <c r="D28" s="31">
        <f>SUM(D29:D33)</f>
        <v>96140.28</v>
      </c>
      <c r="E28" s="31">
        <f t="shared" ref="E28:F28" si="122">SUM(E29:E33)</f>
        <v>54221.543999999994</v>
      </c>
      <c r="F28" s="31">
        <f t="shared" si="122"/>
        <v>51939.359999999993</v>
      </c>
      <c r="G28" s="68" t="s">
        <v>5</v>
      </c>
      <c r="H28" s="69"/>
      <c r="I28" s="48">
        <f>SUM(I29:I33)</f>
        <v>6.4999999999999991</v>
      </c>
      <c r="J28" s="31">
        <f t="shared" ref="J28:AD28" si="123">SUM(J29:J33)</f>
        <v>40435.199999999997</v>
      </c>
      <c r="K28" s="31">
        <f t="shared" si="123"/>
        <v>35084.400000000001</v>
      </c>
      <c r="L28" s="31">
        <f t="shared" si="123"/>
        <v>56745</v>
      </c>
      <c r="M28" s="31">
        <f t="shared" si="123"/>
        <v>41542.800000000003</v>
      </c>
      <c r="N28" s="31">
        <f t="shared" si="123"/>
        <v>32970.6</v>
      </c>
      <c r="O28" s="31">
        <f t="shared" si="123"/>
        <v>31434.000000000004</v>
      </c>
      <c r="P28" s="31">
        <f t="shared" si="123"/>
        <v>42151.199999999997</v>
      </c>
      <c r="Q28" s="31">
        <f t="shared" si="123"/>
        <v>45871.799999999996</v>
      </c>
      <c r="R28" s="31">
        <f t="shared" si="123"/>
        <v>55224.000000000007</v>
      </c>
      <c r="S28" s="31">
        <f t="shared" si="123"/>
        <v>37057.800000000003</v>
      </c>
      <c r="T28" s="31">
        <f t="shared" si="123"/>
        <v>18501.600000000002</v>
      </c>
      <c r="U28" s="31">
        <f t="shared" si="123"/>
        <v>32596.2</v>
      </c>
      <c r="V28" s="31">
        <f t="shared" si="123"/>
        <v>31551.000000000004</v>
      </c>
      <c r="W28" s="31">
        <f t="shared" si="123"/>
        <v>77461.8</v>
      </c>
      <c r="X28" s="31">
        <f t="shared" si="123"/>
        <v>38695.800000000003</v>
      </c>
      <c r="Y28" s="31">
        <f t="shared" si="123"/>
        <v>58320.6</v>
      </c>
      <c r="Z28" s="31">
        <f t="shared" si="123"/>
        <v>41098.200000000004</v>
      </c>
      <c r="AA28" s="31">
        <f t="shared" si="123"/>
        <v>32401.200000000001</v>
      </c>
      <c r="AB28" s="31">
        <f t="shared" si="123"/>
        <v>32775.599999999999</v>
      </c>
      <c r="AC28" s="31">
        <f t="shared" si="123"/>
        <v>41987.399999999994</v>
      </c>
      <c r="AD28" s="31">
        <f t="shared" si="123"/>
        <v>45536.4</v>
      </c>
      <c r="AE28" s="68" t="s">
        <v>5</v>
      </c>
      <c r="AF28" s="69"/>
      <c r="AG28" s="48">
        <f>SUM(AG29:AG33)</f>
        <v>6.46</v>
      </c>
      <c r="AH28" s="104">
        <f t="shared" ref="AH28:AX28" si="124">SUM(AH29:AH33)</f>
        <v>6062.0639999999994</v>
      </c>
      <c r="AI28" s="104">
        <f t="shared" si="124"/>
        <v>4876.0079999999989</v>
      </c>
      <c r="AJ28" s="104">
        <f>SUM(AJ29:AJ33)</f>
        <v>3480.6479999999997</v>
      </c>
      <c r="AK28" s="104">
        <f>SUM(AK29:AK33)</f>
        <v>8689.9919999999984</v>
      </c>
      <c r="AL28" s="68" t="s">
        <v>5</v>
      </c>
      <c r="AM28" s="69"/>
      <c r="AN28" s="48">
        <f>SUM(AN29:AN33)</f>
        <v>6.46</v>
      </c>
      <c r="AO28" s="31">
        <f>SUM(AO29:AO33)</f>
        <v>12775.296</v>
      </c>
      <c r="AP28" s="31">
        <f t="shared" si="124"/>
        <v>34256.087999999996</v>
      </c>
      <c r="AQ28" s="31">
        <f t="shared" si="124"/>
        <v>19488.528000000002</v>
      </c>
      <c r="AR28" s="31">
        <f t="shared" si="124"/>
        <v>24046.703999999998</v>
      </c>
      <c r="AS28" s="31">
        <f t="shared" si="124"/>
        <v>16674.552</v>
      </c>
      <c r="AT28" s="31">
        <f t="shared" si="124"/>
        <v>44000.352000000006</v>
      </c>
      <c r="AU28" s="31">
        <f t="shared" si="124"/>
        <v>17798.591999999997</v>
      </c>
      <c r="AV28" s="31">
        <f t="shared" si="124"/>
        <v>34147.56</v>
      </c>
      <c r="AW28" s="31">
        <f t="shared" si="124"/>
        <v>10891.56</v>
      </c>
      <c r="AX28" s="31">
        <f t="shared" si="124"/>
        <v>32008.007999999998</v>
      </c>
      <c r="AY28" s="68" t="s">
        <v>5</v>
      </c>
      <c r="AZ28" s="69"/>
      <c r="BA28" s="48">
        <f>SUM(BA29:BA33)</f>
        <v>4.62</v>
      </c>
      <c r="BB28" s="31">
        <f>SUM(BB29:BB33)</f>
        <v>33890.471999999994</v>
      </c>
      <c r="BC28" s="31">
        <f t="shared" ref="BC28:BN28" si="125">SUM(BC29:BC33)</f>
        <v>15362.424000000001</v>
      </c>
      <c r="BD28" s="31">
        <f t="shared" si="125"/>
        <v>6974.3519999999999</v>
      </c>
      <c r="BE28" s="31">
        <f t="shared" si="125"/>
        <v>22730.399999999998</v>
      </c>
      <c r="BF28" s="31">
        <f t="shared" si="125"/>
        <v>31894.631999999998</v>
      </c>
      <c r="BG28" s="31">
        <f t="shared" si="125"/>
        <v>33602.184000000001</v>
      </c>
      <c r="BH28" s="31">
        <f t="shared" si="125"/>
        <v>39401.208000000006</v>
      </c>
      <c r="BI28" s="31">
        <f t="shared" si="125"/>
        <v>40848.192000000003</v>
      </c>
      <c r="BJ28" s="31">
        <f t="shared" si="125"/>
        <v>29433.096000000005</v>
      </c>
      <c r="BK28" s="31">
        <f t="shared" si="125"/>
        <v>41746.32</v>
      </c>
      <c r="BL28" s="31">
        <f t="shared" si="125"/>
        <v>40798.296000000002</v>
      </c>
      <c r="BM28" s="31">
        <f t="shared" si="125"/>
        <v>26095.608000000004</v>
      </c>
      <c r="BN28" s="31">
        <f t="shared" si="125"/>
        <v>28828.799999999999</v>
      </c>
      <c r="BO28" s="68" t="s">
        <v>5</v>
      </c>
      <c r="BP28" s="69"/>
      <c r="BQ28" s="48">
        <f>SUM(BQ29:BQ33)</f>
        <v>4</v>
      </c>
      <c r="BR28" s="31">
        <f>SUM(BR29:BR33)</f>
        <v>27201.600000000002</v>
      </c>
      <c r="BS28" s="31">
        <f t="shared" ref="BS28:CH28" si="126">SUM(BS29:BS33)</f>
        <v>17827.199999999997</v>
      </c>
      <c r="BT28" s="31">
        <f t="shared" si="126"/>
        <v>13276.8</v>
      </c>
      <c r="BU28" s="31">
        <f t="shared" si="126"/>
        <v>8304</v>
      </c>
      <c r="BV28" s="31">
        <f t="shared" si="126"/>
        <v>8294.4</v>
      </c>
      <c r="BW28" s="31">
        <f t="shared" si="126"/>
        <v>22252.799999999999</v>
      </c>
      <c r="BX28" s="31">
        <f t="shared" si="126"/>
        <v>25751.999999999996</v>
      </c>
      <c r="BY28" s="31">
        <f t="shared" si="126"/>
        <v>25123.199999999997</v>
      </c>
      <c r="BZ28" s="31">
        <f t="shared" si="126"/>
        <v>21038.400000000001</v>
      </c>
      <c r="CA28" s="31">
        <f t="shared" si="126"/>
        <v>20404.8</v>
      </c>
      <c r="CB28" s="31">
        <f t="shared" si="126"/>
        <v>20923.199999999997</v>
      </c>
      <c r="CC28" s="31">
        <f t="shared" si="126"/>
        <v>20635.199999999997</v>
      </c>
      <c r="CD28" s="31">
        <f t="shared" si="126"/>
        <v>12873.599999999997</v>
      </c>
      <c r="CE28" s="31">
        <f t="shared" si="126"/>
        <v>14510.400000000001</v>
      </c>
      <c r="CF28" s="31">
        <f t="shared" si="126"/>
        <v>15657.599999999999</v>
      </c>
      <c r="CG28" s="31">
        <f t="shared" si="126"/>
        <v>14596.800000000001</v>
      </c>
      <c r="CH28" s="31">
        <f t="shared" si="126"/>
        <v>39513.599999999999</v>
      </c>
      <c r="CI28" s="31">
        <f t="shared" ref="CI28" si="127">SUM(CI29:CI33)</f>
        <v>26140.799999999999</v>
      </c>
      <c r="CJ28" s="31">
        <f t="shared" ref="CJ28" si="128">SUM(CJ29:CJ33)</f>
        <v>17534.399999999998</v>
      </c>
      <c r="CK28" s="31">
        <f t="shared" ref="CK28" si="129">SUM(CK29:CK33)</f>
        <v>19478.399999999998</v>
      </c>
      <c r="CL28" s="31">
        <f t="shared" ref="CL28" si="130">SUM(CL29:CL33)</f>
        <v>29356.799999999999</v>
      </c>
      <c r="CM28" s="31">
        <f t="shared" ref="CM28" si="131">SUM(CM29:CM33)</f>
        <v>35328</v>
      </c>
      <c r="CN28" s="31">
        <f t="shared" ref="CN28" si="132">SUM(CN29:CN33)</f>
        <v>19929.600000000002</v>
      </c>
      <c r="CO28" s="31">
        <f t="shared" ref="CO28" si="133">SUM(CO29:CO33)</f>
        <v>13867.199999999997</v>
      </c>
      <c r="CP28" s="31">
        <f t="shared" ref="CP28" si="134">SUM(CP29:CP33)</f>
        <v>36503.999999999993</v>
      </c>
      <c r="CQ28" s="31">
        <f t="shared" ref="CQ28" si="135">SUM(CQ29:CQ33)</f>
        <v>17212.800000000003</v>
      </c>
      <c r="CR28" s="31">
        <f t="shared" ref="CR28" si="136">SUM(CR29:CR33)</f>
        <v>16689.599999999999</v>
      </c>
      <c r="CS28" s="31">
        <f t="shared" ref="CS28" si="137">SUM(CS29:CS33)</f>
        <v>15019.2</v>
      </c>
      <c r="CT28" s="31">
        <f t="shared" ref="CT28" si="138">SUM(CT29:CT33)</f>
        <v>13391.999999999998</v>
      </c>
      <c r="CU28" s="31">
        <f t="shared" ref="CU28" si="139">SUM(CU29:CU33)</f>
        <v>25603.200000000001</v>
      </c>
      <c r="CV28" s="31">
        <f t="shared" ref="CV28" si="140">SUM(CV29:CV33)</f>
        <v>15945.6</v>
      </c>
      <c r="CW28" s="31">
        <f t="shared" ref="CW28" si="141">SUM(CW29:CW33)</f>
        <v>23376</v>
      </c>
      <c r="CX28" s="31">
        <f t="shared" ref="CX28" si="142">SUM(CX29:CX33)</f>
        <v>21326.400000000001</v>
      </c>
      <c r="CY28" s="31">
        <f t="shared" ref="CY28" si="143">SUM(CY29:CY33)</f>
        <v>15854.4</v>
      </c>
      <c r="CZ28" s="31">
        <f t="shared" ref="CZ28" si="144">SUM(CZ29:CZ33)</f>
        <v>25732.799999999999</v>
      </c>
      <c r="DA28" s="68" t="s">
        <v>5</v>
      </c>
      <c r="DB28" s="69"/>
      <c r="DC28" s="48">
        <f>SUM(DC29:DC33)</f>
        <v>7.24</v>
      </c>
      <c r="DD28" s="31">
        <f>SUM(DD29:DD33)</f>
        <v>38713.728000000003</v>
      </c>
      <c r="DE28" s="31">
        <f>SUM(DE29:DE33)</f>
        <v>38800.608</v>
      </c>
    </row>
    <row r="29" spans="1:109" s="39" customFormat="1" ht="105" customHeight="1" x14ac:dyDescent="0.2">
      <c r="A29" s="44" t="s">
        <v>38</v>
      </c>
      <c r="B29" s="54" t="s">
        <v>23</v>
      </c>
      <c r="C29" s="58">
        <v>6.6</v>
      </c>
      <c r="D29" s="38">
        <f>$C$29*12*D38</f>
        <v>58053.599999999991</v>
      </c>
      <c r="E29" s="38">
        <f t="shared" ref="E29:F29" si="145">$C$29*12*E38</f>
        <v>32741.279999999995</v>
      </c>
      <c r="F29" s="38">
        <f t="shared" si="145"/>
        <v>31363.199999999997</v>
      </c>
      <c r="G29" s="71" t="s">
        <v>97</v>
      </c>
      <c r="H29" s="75" t="s">
        <v>62</v>
      </c>
      <c r="I29" s="43">
        <f>2.52</f>
        <v>2.52</v>
      </c>
      <c r="J29" s="38">
        <f t="shared" ref="J29:AD29" si="146">$I$29*12*J38</f>
        <v>15676.416000000001</v>
      </c>
      <c r="K29" s="38">
        <f t="shared" si="146"/>
        <v>13601.952000000001</v>
      </c>
      <c r="L29" s="38">
        <f t="shared" si="146"/>
        <v>21999.600000000002</v>
      </c>
      <c r="M29" s="38">
        <f t="shared" si="146"/>
        <v>16105.824000000002</v>
      </c>
      <c r="N29" s="38">
        <f t="shared" si="146"/>
        <v>12782.448</v>
      </c>
      <c r="O29" s="38">
        <f t="shared" si="146"/>
        <v>12186.720000000001</v>
      </c>
      <c r="P29" s="38">
        <f t="shared" si="146"/>
        <v>16341.696</v>
      </c>
      <c r="Q29" s="38">
        <f t="shared" si="146"/>
        <v>17784.144</v>
      </c>
      <c r="R29" s="38">
        <f t="shared" si="146"/>
        <v>21409.920000000002</v>
      </c>
      <c r="S29" s="38">
        <f t="shared" si="146"/>
        <v>14367.024000000001</v>
      </c>
      <c r="T29" s="38">
        <f t="shared" si="146"/>
        <v>7172.9279999999999</v>
      </c>
      <c r="U29" s="38">
        <f t="shared" si="146"/>
        <v>12637.296</v>
      </c>
      <c r="V29" s="38">
        <f t="shared" si="146"/>
        <v>12232.08</v>
      </c>
      <c r="W29" s="38">
        <f t="shared" si="146"/>
        <v>30031.344000000001</v>
      </c>
      <c r="X29" s="38">
        <f t="shared" si="146"/>
        <v>15002.064000000002</v>
      </c>
      <c r="Y29" s="38">
        <f t="shared" si="146"/>
        <v>22610.448000000004</v>
      </c>
      <c r="Z29" s="38">
        <f t="shared" si="146"/>
        <v>15933.456</v>
      </c>
      <c r="AA29" s="38">
        <f t="shared" si="146"/>
        <v>12561.696</v>
      </c>
      <c r="AB29" s="38">
        <f t="shared" si="146"/>
        <v>12706.848</v>
      </c>
      <c r="AC29" s="38">
        <f t="shared" si="146"/>
        <v>16278.191999999999</v>
      </c>
      <c r="AD29" s="38">
        <f t="shared" si="146"/>
        <v>17654.112000000001</v>
      </c>
      <c r="AE29" s="71" t="s">
        <v>81</v>
      </c>
      <c r="AF29" s="75" t="s">
        <v>82</v>
      </c>
      <c r="AG29" s="43">
        <v>1.81</v>
      </c>
      <c r="AH29" s="105">
        <f t="shared" ref="AH29:AX29" si="147">$AG$29*12*AH38</f>
        <v>1698.5039999999999</v>
      </c>
      <c r="AI29" s="105">
        <f t="shared" si="147"/>
        <v>1366.1879999999999</v>
      </c>
      <c r="AJ29" s="105">
        <f>$AG$29*12*AJ38</f>
        <v>975.22799999999995</v>
      </c>
      <c r="AK29" s="105">
        <f>$AG$29*12*AK38</f>
        <v>2434.8119999999999</v>
      </c>
      <c r="AL29" s="71" t="s">
        <v>81</v>
      </c>
      <c r="AM29" s="75" t="s">
        <v>82</v>
      </c>
      <c r="AN29" s="43">
        <v>1.81</v>
      </c>
      <c r="AO29" s="38">
        <f>$AG$29*12*AO38</f>
        <v>3579.4560000000001</v>
      </c>
      <c r="AP29" s="38">
        <f t="shared" si="147"/>
        <v>9598.0679999999993</v>
      </c>
      <c r="AQ29" s="38">
        <f t="shared" si="147"/>
        <v>5460.4079999999994</v>
      </c>
      <c r="AR29" s="38">
        <f t="shared" si="147"/>
        <v>6737.543999999999</v>
      </c>
      <c r="AS29" s="38">
        <f t="shared" si="147"/>
        <v>4671.9719999999998</v>
      </c>
      <c r="AT29" s="38">
        <f t="shared" si="147"/>
        <v>12328.271999999999</v>
      </c>
      <c r="AU29" s="38">
        <f t="shared" si="147"/>
        <v>4986.9119999999994</v>
      </c>
      <c r="AV29" s="38">
        <f t="shared" si="147"/>
        <v>9567.66</v>
      </c>
      <c r="AW29" s="38">
        <f t="shared" si="147"/>
        <v>3051.66</v>
      </c>
      <c r="AX29" s="38">
        <f t="shared" si="147"/>
        <v>8968.1879999999983</v>
      </c>
      <c r="AY29" s="71" t="s">
        <v>61</v>
      </c>
      <c r="AZ29" s="75" t="s">
        <v>62</v>
      </c>
      <c r="BA29" s="43">
        <f>1.87</f>
        <v>1.87</v>
      </c>
      <c r="BB29" s="38">
        <f>$BA$29*12*BB38</f>
        <v>13717.572</v>
      </c>
      <c r="BC29" s="38">
        <f t="shared" ref="BC29:BN29" si="148">$BA$29*12*BC38</f>
        <v>6218.1240000000007</v>
      </c>
      <c r="BD29" s="38">
        <f t="shared" si="148"/>
        <v>2822.9520000000002</v>
      </c>
      <c r="BE29" s="38">
        <f t="shared" si="148"/>
        <v>9200.4</v>
      </c>
      <c r="BF29" s="38">
        <f t="shared" si="148"/>
        <v>12909.732</v>
      </c>
      <c r="BG29" s="38">
        <f t="shared" si="148"/>
        <v>13600.884000000002</v>
      </c>
      <c r="BH29" s="38">
        <f t="shared" si="148"/>
        <v>15948.108000000002</v>
      </c>
      <c r="BI29" s="38">
        <f t="shared" si="148"/>
        <v>16533.792000000001</v>
      </c>
      <c r="BJ29" s="38">
        <f t="shared" si="148"/>
        <v>11913.396000000001</v>
      </c>
      <c r="BK29" s="38">
        <f t="shared" si="148"/>
        <v>16897.32</v>
      </c>
      <c r="BL29" s="38">
        <f t="shared" si="148"/>
        <v>16513.596000000001</v>
      </c>
      <c r="BM29" s="38">
        <f t="shared" si="148"/>
        <v>10562.508</v>
      </c>
      <c r="BN29" s="38">
        <f t="shared" si="148"/>
        <v>11668.800000000001</v>
      </c>
      <c r="BO29" s="71" t="s">
        <v>81</v>
      </c>
      <c r="BP29" s="75" t="s">
        <v>82</v>
      </c>
      <c r="BQ29" s="43">
        <v>1.1499999999999999</v>
      </c>
      <c r="BR29" s="38">
        <f>$BQ$29*12*BR38</f>
        <v>7820.46</v>
      </c>
      <c r="BS29" s="38">
        <f t="shared" ref="BS29:CH29" si="149">$BQ$29*12*BS38</f>
        <v>5125.32</v>
      </c>
      <c r="BT29" s="38">
        <f t="shared" si="149"/>
        <v>3817.08</v>
      </c>
      <c r="BU29" s="38">
        <f t="shared" si="149"/>
        <v>2387.3999999999996</v>
      </c>
      <c r="BV29" s="38">
        <f t="shared" si="149"/>
        <v>2384.64</v>
      </c>
      <c r="BW29" s="38">
        <f t="shared" si="149"/>
        <v>6397.6799999999994</v>
      </c>
      <c r="BX29" s="38">
        <f t="shared" si="149"/>
        <v>7403.7</v>
      </c>
      <c r="BY29" s="38">
        <f t="shared" si="149"/>
        <v>7222.9199999999992</v>
      </c>
      <c r="BZ29" s="38">
        <f t="shared" si="149"/>
        <v>6048.54</v>
      </c>
      <c r="CA29" s="38">
        <f t="shared" si="149"/>
        <v>5866.38</v>
      </c>
      <c r="CB29" s="38">
        <f t="shared" si="149"/>
        <v>6015.4199999999992</v>
      </c>
      <c r="CC29" s="38">
        <f t="shared" si="149"/>
        <v>5932.619999999999</v>
      </c>
      <c r="CD29" s="38">
        <f t="shared" si="149"/>
        <v>3701.1599999999994</v>
      </c>
      <c r="CE29" s="38">
        <f t="shared" si="149"/>
        <v>4171.74</v>
      </c>
      <c r="CF29" s="38">
        <f t="shared" si="149"/>
        <v>4501.5599999999995</v>
      </c>
      <c r="CG29" s="38">
        <f t="shared" si="149"/>
        <v>4196.58</v>
      </c>
      <c r="CH29" s="38">
        <f t="shared" si="149"/>
        <v>11360.16</v>
      </c>
      <c r="CI29" s="38">
        <f t="shared" ref="CI29:CZ29" si="150">$BQ$29*12*CI38</f>
        <v>7515.48</v>
      </c>
      <c r="CJ29" s="38">
        <f t="shared" si="150"/>
        <v>5041.1399999999994</v>
      </c>
      <c r="CK29" s="38">
        <f t="shared" si="150"/>
        <v>5600.04</v>
      </c>
      <c r="CL29" s="38">
        <f t="shared" si="150"/>
        <v>8440.08</v>
      </c>
      <c r="CM29" s="38">
        <f t="shared" si="150"/>
        <v>10156.799999999999</v>
      </c>
      <c r="CN29" s="38">
        <f t="shared" si="150"/>
        <v>5729.7599999999993</v>
      </c>
      <c r="CO29" s="38">
        <f t="shared" si="150"/>
        <v>3986.8199999999993</v>
      </c>
      <c r="CP29" s="38">
        <f t="shared" si="150"/>
        <v>10494.9</v>
      </c>
      <c r="CQ29" s="38">
        <f t="shared" si="150"/>
        <v>4948.68</v>
      </c>
      <c r="CR29" s="38">
        <f t="shared" si="150"/>
        <v>4798.2599999999993</v>
      </c>
      <c r="CS29" s="38">
        <f t="shared" si="150"/>
        <v>4318.0199999999995</v>
      </c>
      <c r="CT29" s="38">
        <f t="shared" si="150"/>
        <v>3850.2</v>
      </c>
      <c r="CU29" s="38">
        <f t="shared" si="150"/>
        <v>7360.9199999999992</v>
      </c>
      <c r="CV29" s="38">
        <f t="shared" si="150"/>
        <v>4584.3599999999997</v>
      </c>
      <c r="CW29" s="38">
        <f t="shared" si="150"/>
        <v>6720.5999999999995</v>
      </c>
      <c r="CX29" s="38">
        <f t="shared" si="150"/>
        <v>6131.3399999999992</v>
      </c>
      <c r="CY29" s="38">
        <f t="shared" si="150"/>
        <v>4558.1399999999994</v>
      </c>
      <c r="CZ29" s="38">
        <f t="shared" si="150"/>
        <v>7398.1799999999994</v>
      </c>
      <c r="DA29" s="71" t="s">
        <v>38</v>
      </c>
      <c r="DB29" s="75" t="s">
        <v>23</v>
      </c>
      <c r="DC29" s="43">
        <v>4.5999999999999996</v>
      </c>
      <c r="DD29" s="38">
        <f>$DC$29*12*DD38</f>
        <v>24597.119999999999</v>
      </c>
      <c r="DE29" s="38">
        <f>$DC$29*12*DE38</f>
        <v>24652.32</v>
      </c>
    </row>
    <row r="30" spans="1:109" s="1" customFormat="1" ht="63.75" customHeight="1" x14ac:dyDescent="0.2">
      <c r="A30" s="44" t="s">
        <v>39</v>
      </c>
      <c r="B30" s="54" t="s">
        <v>4</v>
      </c>
      <c r="C30" s="43">
        <v>1.37</v>
      </c>
      <c r="D30" s="38">
        <f>$C$30*12*D38</f>
        <v>12050.52</v>
      </c>
      <c r="E30" s="38">
        <f t="shared" ref="E30:F30" si="151">$C$30*12*E38</f>
        <v>6796.2960000000003</v>
      </c>
      <c r="F30" s="38">
        <f t="shared" si="151"/>
        <v>6510.2400000000007</v>
      </c>
      <c r="G30" s="70" t="s">
        <v>39</v>
      </c>
      <c r="H30" s="75" t="s">
        <v>63</v>
      </c>
      <c r="I30" s="43">
        <v>1.34</v>
      </c>
      <c r="J30" s="38">
        <f t="shared" ref="J30:AD30" si="152">$I$30*12*J38</f>
        <v>8335.8720000000012</v>
      </c>
      <c r="K30" s="38">
        <f t="shared" si="152"/>
        <v>7232.7840000000006</v>
      </c>
      <c r="L30" s="38">
        <f t="shared" si="152"/>
        <v>11698.2</v>
      </c>
      <c r="M30" s="38">
        <f t="shared" si="152"/>
        <v>8564.2080000000005</v>
      </c>
      <c r="N30" s="38">
        <f t="shared" si="152"/>
        <v>6797.0160000000005</v>
      </c>
      <c r="O30" s="38">
        <f t="shared" si="152"/>
        <v>6480.2400000000007</v>
      </c>
      <c r="P30" s="38">
        <f t="shared" si="152"/>
        <v>8689.6320000000014</v>
      </c>
      <c r="Q30" s="38">
        <f t="shared" si="152"/>
        <v>9456.648000000001</v>
      </c>
      <c r="R30" s="38">
        <f t="shared" si="152"/>
        <v>11384.640000000001</v>
      </c>
      <c r="S30" s="38">
        <f t="shared" si="152"/>
        <v>7639.6080000000011</v>
      </c>
      <c r="T30" s="38">
        <f t="shared" si="152"/>
        <v>3814.1760000000004</v>
      </c>
      <c r="U30" s="38">
        <f t="shared" si="152"/>
        <v>6719.8320000000003</v>
      </c>
      <c r="V30" s="38">
        <f t="shared" si="152"/>
        <v>6504.3600000000006</v>
      </c>
      <c r="W30" s="38">
        <f t="shared" si="152"/>
        <v>15969.048000000003</v>
      </c>
      <c r="X30" s="38">
        <f t="shared" si="152"/>
        <v>7977.2880000000014</v>
      </c>
      <c r="Y30" s="38">
        <f t="shared" si="152"/>
        <v>12023.016000000001</v>
      </c>
      <c r="Z30" s="38">
        <f t="shared" si="152"/>
        <v>8472.5520000000015</v>
      </c>
      <c r="AA30" s="38">
        <f t="shared" si="152"/>
        <v>6679.6320000000005</v>
      </c>
      <c r="AB30" s="38">
        <f t="shared" si="152"/>
        <v>6756.8160000000007</v>
      </c>
      <c r="AC30" s="38">
        <f t="shared" si="152"/>
        <v>8655.8639999999996</v>
      </c>
      <c r="AD30" s="38">
        <f t="shared" si="152"/>
        <v>9387.5040000000008</v>
      </c>
      <c r="AE30" s="70" t="s">
        <v>83</v>
      </c>
      <c r="AF30" s="75" t="s">
        <v>84</v>
      </c>
      <c r="AG30" s="43">
        <v>1.48</v>
      </c>
      <c r="AH30" s="105">
        <f t="shared" ref="AH30:AX30" si="153">$AG$30*12*AH38</f>
        <v>1388.8319999999999</v>
      </c>
      <c r="AI30" s="105">
        <f t="shared" si="153"/>
        <v>1117.1039999999998</v>
      </c>
      <c r="AJ30" s="105">
        <f>$AG$30*12*AJ38</f>
        <v>797.42399999999986</v>
      </c>
      <c r="AK30" s="105">
        <f>$AG$30*12*AK38</f>
        <v>1990.8959999999997</v>
      </c>
      <c r="AL30" s="70" t="s">
        <v>83</v>
      </c>
      <c r="AM30" s="75" t="s">
        <v>84</v>
      </c>
      <c r="AN30" s="43">
        <v>1.48</v>
      </c>
      <c r="AO30" s="38">
        <f>$AG$30*12*AO38</f>
        <v>2926.848</v>
      </c>
      <c r="AP30" s="38">
        <f t="shared" si="153"/>
        <v>7848.1439999999984</v>
      </c>
      <c r="AQ30" s="38">
        <f t="shared" si="153"/>
        <v>4464.8639999999996</v>
      </c>
      <c r="AR30" s="38">
        <f t="shared" si="153"/>
        <v>5509.1519999999991</v>
      </c>
      <c r="AS30" s="38">
        <f t="shared" si="153"/>
        <v>3820.1759999999995</v>
      </c>
      <c r="AT30" s="38">
        <f t="shared" si="153"/>
        <v>10080.575999999999</v>
      </c>
      <c r="AU30" s="38">
        <f t="shared" si="153"/>
        <v>4077.6959999999995</v>
      </c>
      <c r="AV30" s="38">
        <f t="shared" si="153"/>
        <v>7823.2799999999988</v>
      </c>
      <c r="AW30" s="38">
        <f t="shared" si="153"/>
        <v>2495.2799999999997</v>
      </c>
      <c r="AX30" s="38">
        <f t="shared" si="153"/>
        <v>7333.1039999999985</v>
      </c>
      <c r="AY30" s="70" t="s">
        <v>39</v>
      </c>
      <c r="AZ30" s="75" t="s">
        <v>63</v>
      </c>
      <c r="BA30" s="43">
        <v>1.34</v>
      </c>
      <c r="BB30" s="38">
        <f>$BA$30*12*BB38</f>
        <v>9829.7039999999997</v>
      </c>
      <c r="BC30" s="38">
        <f t="shared" ref="BC30:BN30" si="154">$BA$30*12*BC38</f>
        <v>4455.7680000000009</v>
      </c>
      <c r="BD30" s="38">
        <f t="shared" si="154"/>
        <v>2022.8640000000003</v>
      </c>
      <c r="BE30" s="38">
        <f t="shared" si="154"/>
        <v>6592.8000000000011</v>
      </c>
      <c r="BF30" s="38">
        <f t="shared" si="154"/>
        <v>9250.8240000000005</v>
      </c>
      <c r="BG30" s="38">
        <f t="shared" si="154"/>
        <v>9746.0880000000016</v>
      </c>
      <c r="BH30" s="38">
        <f t="shared" si="154"/>
        <v>11428.056000000002</v>
      </c>
      <c r="BI30" s="38">
        <f t="shared" si="154"/>
        <v>11847.744000000001</v>
      </c>
      <c r="BJ30" s="38">
        <f t="shared" si="154"/>
        <v>8536.8720000000012</v>
      </c>
      <c r="BK30" s="38">
        <f t="shared" si="154"/>
        <v>12108.240000000002</v>
      </c>
      <c r="BL30" s="38">
        <f t="shared" si="154"/>
        <v>11833.272000000001</v>
      </c>
      <c r="BM30" s="38">
        <f t="shared" si="154"/>
        <v>7568.8560000000007</v>
      </c>
      <c r="BN30" s="38">
        <f t="shared" si="154"/>
        <v>8361.6</v>
      </c>
      <c r="BO30" s="70" t="s">
        <v>83</v>
      </c>
      <c r="BP30" s="75" t="s">
        <v>84</v>
      </c>
      <c r="BQ30" s="43">
        <v>1.48</v>
      </c>
      <c r="BR30" s="38">
        <f>$BQ$30*12*BR38</f>
        <v>10064.592000000001</v>
      </c>
      <c r="BS30" s="38">
        <f t="shared" ref="BS30:CH30" si="155">$BQ$30*12*BS38</f>
        <v>6596.0639999999985</v>
      </c>
      <c r="BT30" s="38">
        <f t="shared" si="155"/>
        <v>4912.4160000000002</v>
      </c>
      <c r="BU30" s="38">
        <f t="shared" si="155"/>
        <v>3072.4799999999996</v>
      </c>
      <c r="BV30" s="38">
        <f t="shared" si="155"/>
        <v>3068.9279999999999</v>
      </c>
      <c r="BW30" s="38">
        <f t="shared" si="155"/>
        <v>8233.5360000000001</v>
      </c>
      <c r="BX30" s="38">
        <f t="shared" si="155"/>
        <v>9528.24</v>
      </c>
      <c r="BY30" s="38">
        <f t="shared" si="155"/>
        <v>9295.5839999999989</v>
      </c>
      <c r="BZ30" s="38">
        <f t="shared" si="155"/>
        <v>7784.2079999999996</v>
      </c>
      <c r="CA30" s="38">
        <f t="shared" si="155"/>
        <v>7549.7759999999998</v>
      </c>
      <c r="CB30" s="38">
        <f t="shared" si="155"/>
        <v>7741.5839999999989</v>
      </c>
      <c r="CC30" s="38">
        <f t="shared" si="155"/>
        <v>7635.0239999999985</v>
      </c>
      <c r="CD30" s="38">
        <f t="shared" si="155"/>
        <v>4763.2319999999991</v>
      </c>
      <c r="CE30" s="38">
        <f t="shared" si="155"/>
        <v>5368.848</v>
      </c>
      <c r="CF30" s="38">
        <f t="shared" si="155"/>
        <v>5793.311999999999</v>
      </c>
      <c r="CG30" s="38">
        <f t="shared" si="155"/>
        <v>5400.8159999999998</v>
      </c>
      <c r="CH30" s="38">
        <f t="shared" si="155"/>
        <v>14620.031999999999</v>
      </c>
      <c r="CI30" s="38">
        <f t="shared" ref="CI30:CZ30" si="156">$BQ$30*12*CI38</f>
        <v>9672.0959999999995</v>
      </c>
      <c r="CJ30" s="38">
        <f t="shared" si="156"/>
        <v>6487.7279999999992</v>
      </c>
      <c r="CK30" s="38">
        <f t="shared" si="156"/>
        <v>7207.0079999999998</v>
      </c>
      <c r="CL30" s="38">
        <f t="shared" si="156"/>
        <v>10862.016</v>
      </c>
      <c r="CM30" s="38">
        <f t="shared" si="156"/>
        <v>13071.359999999999</v>
      </c>
      <c r="CN30" s="38">
        <f t="shared" si="156"/>
        <v>7373.9519999999993</v>
      </c>
      <c r="CO30" s="38">
        <f t="shared" si="156"/>
        <v>5130.8639999999987</v>
      </c>
      <c r="CP30" s="38">
        <f t="shared" si="156"/>
        <v>13506.479999999998</v>
      </c>
      <c r="CQ30" s="38">
        <f t="shared" si="156"/>
        <v>6368.7359999999999</v>
      </c>
      <c r="CR30" s="38">
        <f t="shared" si="156"/>
        <v>6175.1519999999991</v>
      </c>
      <c r="CS30" s="38">
        <f t="shared" si="156"/>
        <v>5557.1039999999994</v>
      </c>
      <c r="CT30" s="38">
        <f t="shared" si="156"/>
        <v>4955.0399999999991</v>
      </c>
      <c r="CU30" s="38">
        <f t="shared" si="156"/>
        <v>9473.1839999999993</v>
      </c>
      <c r="CV30" s="38">
        <f t="shared" si="156"/>
        <v>5899.8719999999994</v>
      </c>
      <c r="CW30" s="38">
        <f t="shared" si="156"/>
        <v>8649.119999999999</v>
      </c>
      <c r="CX30" s="38">
        <f t="shared" si="156"/>
        <v>7890.7679999999991</v>
      </c>
      <c r="CY30" s="38">
        <f t="shared" si="156"/>
        <v>5866.1279999999997</v>
      </c>
      <c r="CZ30" s="38">
        <f t="shared" si="156"/>
        <v>9521.1359999999986</v>
      </c>
      <c r="DA30" s="70" t="s">
        <v>39</v>
      </c>
      <c r="DB30" s="75" t="s">
        <v>4</v>
      </c>
      <c r="DC30" s="43">
        <v>1.37</v>
      </c>
      <c r="DD30" s="38">
        <f>$DC$30*12*DD38</f>
        <v>7325.6640000000007</v>
      </c>
      <c r="DE30" s="38">
        <f>$DC$30*12*DE38</f>
        <v>7342.1040000000012</v>
      </c>
    </row>
    <row r="31" spans="1:109" s="1" customFormat="1" ht="78.75" customHeight="1" x14ac:dyDescent="0.2">
      <c r="A31" s="44" t="s">
        <v>40</v>
      </c>
      <c r="B31" s="54" t="s">
        <v>24</v>
      </c>
      <c r="C31" s="43">
        <v>1.69</v>
      </c>
      <c r="D31" s="38">
        <f>$C$31*12*D38</f>
        <v>14865.240000000002</v>
      </c>
      <c r="E31" s="38">
        <f t="shared" ref="E31:F31" si="157">$C$31*12*E38</f>
        <v>8383.7520000000004</v>
      </c>
      <c r="F31" s="38">
        <f t="shared" si="157"/>
        <v>8030.88</v>
      </c>
      <c r="G31" s="70" t="s">
        <v>40</v>
      </c>
      <c r="H31" s="76" t="s">
        <v>24</v>
      </c>
      <c r="I31" s="43">
        <v>1.23</v>
      </c>
      <c r="J31" s="38">
        <f t="shared" ref="J31:AD31" si="158">$I$31*12*J38</f>
        <v>7651.5839999999998</v>
      </c>
      <c r="K31" s="38">
        <f t="shared" si="158"/>
        <v>6639.0479999999998</v>
      </c>
      <c r="L31" s="38">
        <f t="shared" si="158"/>
        <v>10737.9</v>
      </c>
      <c r="M31" s="38">
        <f t="shared" si="158"/>
        <v>7861.1760000000004</v>
      </c>
      <c r="N31" s="38">
        <f t="shared" si="158"/>
        <v>6239.0519999999997</v>
      </c>
      <c r="O31" s="38">
        <f t="shared" si="158"/>
        <v>5948.28</v>
      </c>
      <c r="P31" s="38">
        <f t="shared" si="158"/>
        <v>7976.3039999999992</v>
      </c>
      <c r="Q31" s="38">
        <f t="shared" si="158"/>
        <v>8680.3559999999998</v>
      </c>
      <c r="R31" s="38">
        <f t="shared" si="158"/>
        <v>10450.08</v>
      </c>
      <c r="S31" s="38">
        <f t="shared" si="158"/>
        <v>7012.4760000000006</v>
      </c>
      <c r="T31" s="38">
        <f t="shared" si="158"/>
        <v>3501.0719999999997</v>
      </c>
      <c r="U31" s="38">
        <f t="shared" si="158"/>
        <v>6168.2039999999997</v>
      </c>
      <c r="V31" s="38">
        <f t="shared" si="158"/>
        <v>5970.42</v>
      </c>
      <c r="W31" s="38">
        <f t="shared" si="158"/>
        <v>14658.156000000001</v>
      </c>
      <c r="X31" s="38">
        <f t="shared" si="158"/>
        <v>7322.4360000000006</v>
      </c>
      <c r="Y31" s="38">
        <f t="shared" si="158"/>
        <v>11036.052</v>
      </c>
      <c r="Z31" s="38">
        <f t="shared" si="158"/>
        <v>7777.0439999999999</v>
      </c>
      <c r="AA31" s="38">
        <f t="shared" si="158"/>
        <v>6131.3039999999992</v>
      </c>
      <c r="AB31" s="38">
        <f t="shared" si="158"/>
        <v>6202.152</v>
      </c>
      <c r="AC31" s="38">
        <f t="shared" si="158"/>
        <v>7945.3079999999991</v>
      </c>
      <c r="AD31" s="38">
        <f t="shared" si="158"/>
        <v>8616.887999999999</v>
      </c>
      <c r="AE31" s="70" t="s">
        <v>85</v>
      </c>
      <c r="AF31" s="76" t="s">
        <v>24</v>
      </c>
      <c r="AG31" s="43">
        <v>1.8</v>
      </c>
      <c r="AH31" s="105">
        <f t="shared" ref="AH31:AX31" si="159">$AG$31*12*AH38</f>
        <v>1689.1200000000001</v>
      </c>
      <c r="AI31" s="105">
        <f t="shared" si="159"/>
        <v>1358.64</v>
      </c>
      <c r="AJ31" s="105">
        <f>$AG$31*12*AJ38</f>
        <v>969.84</v>
      </c>
      <c r="AK31" s="105">
        <f>$AG$31*12*AK38</f>
        <v>2421.36</v>
      </c>
      <c r="AL31" s="70" t="s">
        <v>85</v>
      </c>
      <c r="AM31" s="76" t="s">
        <v>24</v>
      </c>
      <c r="AN31" s="43">
        <v>1.8</v>
      </c>
      <c r="AO31" s="38">
        <f>$AG$31*12*AO38</f>
        <v>3559.6800000000003</v>
      </c>
      <c r="AP31" s="38">
        <f t="shared" si="159"/>
        <v>9545.0400000000009</v>
      </c>
      <c r="AQ31" s="38">
        <f t="shared" si="159"/>
        <v>5430.2400000000007</v>
      </c>
      <c r="AR31" s="38">
        <f t="shared" si="159"/>
        <v>6700.3200000000006</v>
      </c>
      <c r="AS31" s="38">
        <f t="shared" si="159"/>
        <v>4646.16</v>
      </c>
      <c r="AT31" s="38">
        <f t="shared" si="159"/>
        <v>12260.160000000002</v>
      </c>
      <c r="AU31" s="38">
        <f t="shared" si="159"/>
        <v>4959.3600000000006</v>
      </c>
      <c r="AV31" s="38">
        <f t="shared" si="159"/>
        <v>9514.8000000000011</v>
      </c>
      <c r="AW31" s="38">
        <f t="shared" si="159"/>
        <v>3034.8</v>
      </c>
      <c r="AX31" s="38">
        <f t="shared" si="159"/>
        <v>8918.64</v>
      </c>
      <c r="AY31" s="70" t="s">
        <v>40</v>
      </c>
      <c r="AZ31" s="76" t="s">
        <v>24</v>
      </c>
      <c r="BA31" s="43">
        <v>0</v>
      </c>
      <c r="BB31" s="38">
        <f>$BA$31*12*BB38</f>
        <v>0</v>
      </c>
      <c r="BC31" s="38">
        <f t="shared" ref="BC31:BN31" si="160">$BA$31*12*BC38</f>
        <v>0</v>
      </c>
      <c r="BD31" s="38">
        <f t="shared" si="160"/>
        <v>0</v>
      </c>
      <c r="BE31" s="38">
        <f t="shared" si="160"/>
        <v>0</v>
      </c>
      <c r="BF31" s="38">
        <f t="shared" si="160"/>
        <v>0</v>
      </c>
      <c r="BG31" s="38">
        <f t="shared" si="160"/>
        <v>0</v>
      </c>
      <c r="BH31" s="38">
        <f t="shared" si="160"/>
        <v>0</v>
      </c>
      <c r="BI31" s="38">
        <f t="shared" si="160"/>
        <v>0</v>
      </c>
      <c r="BJ31" s="38">
        <f t="shared" si="160"/>
        <v>0</v>
      </c>
      <c r="BK31" s="38">
        <f t="shared" si="160"/>
        <v>0</v>
      </c>
      <c r="BL31" s="38">
        <f t="shared" si="160"/>
        <v>0</v>
      </c>
      <c r="BM31" s="38">
        <f t="shared" si="160"/>
        <v>0</v>
      </c>
      <c r="BN31" s="38">
        <f t="shared" si="160"/>
        <v>0</v>
      </c>
      <c r="BO31" s="70" t="s">
        <v>85</v>
      </c>
      <c r="BP31" s="76" t="s">
        <v>24</v>
      </c>
      <c r="BQ31" s="43">
        <v>0</v>
      </c>
      <c r="BR31" s="38">
        <f>$BQ$31*12*BR38</f>
        <v>0</v>
      </c>
      <c r="BS31" s="38">
        <f t="shared" ref="BS31:CH31" si="161">$BQ$31*12*BS38</f>
        <v>0</v>
      </c>
      <c r="BT31" s="38">
        <f t="shared" si="161"/>
        <v>0</v>
      </c>
      <c r="BU31" s="38">
        <f t="shared" si="161"/>
        <v>0</v>
      </c>
      <c r="BV31" s="38">
        <f t="shared" si="161"/>
        <v>0</v>
      </c>
      <c r="BW31" s="38">
        <f t="shared" si="161"/>
        <v>0</v>
      </c>
      <c r="BX31" s="38">
        <f t="shared" si="161"/>
        <v>0</v>
      </c>
      <c r="BY31" s="38">
        <f t="shared" si="161"/>
        <v>0</v>
      </c>
      <c r="BZ31" s="38">
        <f t="shared" si="161"/>
        <v>0</v>
      </c>
      <c r="CA31" s="38">
        <f t="shared" si="161"/>
        <v>0</v>
      </c>
      <c r="CB31" s="38">
        <f t="shared" si="161"/>
        <v>0</v>
      </c>
      <c r="CC31" s="38">
        <f t="shared" si="161"/>
        <v>0</v>
      </c>
      <c r="CD31" s="38">
        <f t="shared" si="161"/>
        <v>0</v>
      </c>
      <c r="CE31" s="38">
        <f t="shared" si="161"/>
        <v>0</v>
      </c>
      <c r="CF31" s="38">
        <f t="shared" si="161"/>
        <v>0</v>
      </c>
      <c r="CG31" s="38">
        <f t="shared" si="161"/>
        <v>0</v>
      </c>
      <c r="CH31" s="38">
        <f t="shared" si="161"/>
        <v>0</v>
      </c>
      <c r="CI31" s="38">
        <f t="shared" ref="CI31:CZ31" si="162">$BQ$31*12*CI38</f>
        <v>0</v>
      </c>
      <c r="CJ31" s="38">
        <f t="shared" si="162"/>
        <v>0</v>
      </c>
      <c r="CK31" s="38">
        <f t="shared" si="162"/>
        <v>0</v>
      </c>
      <c r="CL31" s="38">
        <f t="shared" si="162"/>
        <v>0</v>
      </c>
      <c r="CM31" s="38">
        <f t="shared" si="162"/>
        <v>0</v>
      </c>
      <c r="CN31" s="38">
        <f t="shared" si="162"/>
        <v>0</v>
      </c>
      <c r="CO31" s="38">
        <f t="shared" si="162"/>
        <v>0</v>
      </c>
      <c r="CP31" s="38">
        <f t="shared" si="162"/>
        <v>0</v>
      </c>
      <c r="CQ31" s="38">
        <f t="shared" si="162"/>
        <v>0</v>
      </c>
      <c r="CR31" s="38">
        <f t="shared" si="162"/>
        <v>0</v>
      </c>
      <c r="CS31" s="38">
        <f t="shared" si="162"/>
        <v>0</v>
      </c>
      <c r="CT31" s="38">
        <f t="shared" si="162"/>
        <v>0</v>
      </c>
      <c r="CU31" s="38">
        <f t="shared" si="162"/>
        <v>0</v>
      </c>
      <c r="CV31" s="38">
        <f t="shared" si="162"/>
        <v>0</v>
      </c>
      <c r="CW31" s="38">
        <f t="shared" si="162"/>
        <v>0</v>
      </c>
      <c r="CX31" s="38">
        <f t="shared" si="162"/>
        <v>0</v>
      </c>
      <c r="CY31" s="38">
        <f t="shared" si="162"/>
        <v>0</v>
      </c>
      <c r="CZ31" s="38">
        <f t="shared" si="162"/>
        <v>0</v>
      </c>
      <c r="DA31" s="70" t="s">
        <v>40</v>
      </c>
      <c r="DB31" s="76" t="s">
        <v>24</v>
      </c>
      <c r="DC31" s="43">
        <v>0</v>
      </c>
      <c r="DD31" s="38">
        <f>$DC$31*12*DD38</f>
        <v>0</v>
      </c>
      <c r="DE31" s="38">
        <f>$DC$31*12*DE38</f>
        <v>0</v>
      </c>
    </row>
    <row r="32" spans="1:109" s="1" customFormat="1" ht="33" customHeight="1" x14ac:dyDescent="0.2">
      <c r="A32" s="44" t="s">
        <v>41</v>
      </c>
      <c r="B32" s="54" t="s">
        <v>3</v>
      </c>
      <c r="C32" s="43">
        <v>0.94</v>
      </c>
      <c r="D32" s="38">
        <f>$C$32*12*D38</f>
        <v>8268.24</v>
      </c>
      <c r="E32" s="38">
        <f t="shared" ref="E32:F32" si="163">$C$32*12*E38</f>
        <v>4663.1519999999991</v>
      </c>
      <c r="F32" s="38">
        <f t="shared" si="163"/>
        <v>4466.88</v>
      </c>
      <c r="G32" s="70" t="s">
        <v>41</v>
      </c>
      <c r="H32" s="43" t="s">
        <v>3</v>
      </c>
      <c r="I32" s="43">
        <v>1.02</v>
      </c>
      <c r="J32" s="38">
        <f t="shared" ref="J32:AD32" si="164">$I$32*12*J38</f>
        <v>6345.2159999999994</v>
      </c>
      <c r="K32" s="38">
        <f t="shared" si="164"/>
        <v>5505.5520000000006</v>
      </c>
      <c r="L32" s="38">
        <f t="shared" si="164"/>
        <v>8904.6</v>
      </c>
      <c r="M32" s="38">
        <f t="shared" si="164"/>
        <v>6519.0240000000003</v>
      </c>
      <c r="N32" s="38">
        <f t="shared" si="164"/>
        <v>5173.848</v>
      </c>
      <c r="O32" s="38">
        <f t="shared" si="164"/>
        <v>4932.72</v>
      </c>
      <c r="P32" s="38">
        <f t="shared" si="164"/>
        <v>6614.4960000000001</v>
      </c>
      <c r="Q32" s="38">
        <f t="shared" si="164"/>
        <v>7198.3440000000001</v>
      </c>
      <c r="R32" s="38">
        <f t="shared" si="164"/>
        <v>8665.92</v>
      </c>
      <c r="S32" s="38">
        <f t="shared" si="164"/>
        <v>5815.2240000000002</v>
      </c>
      <c r="T32" s="38">
        <f t="shared" si="164"/>
        <v>2903.328</v>
      </c>
      <c r="U32" s="38">
        <f t="shared" si="164"/>
        <v>5115.0959999999995</v>
      </c>
      <c r="V32" s="38">
        <f t="shared" si="164"/>
        <v>4951.08</v>
      </c>
      <c r="W32" s="38">
        <f t="shared" si="164"/>
        <v>12155.544</v>
      </c>
      <c r="X32" s="38">
        <f t="shared" si="164"/>
        <v>6072.2640000000001</v>
      </c>
      <c r="Y32" s="38">
        <f t="shared" si="164"/>
        <v>9151.848</v>
      </c>
      <c r="Z32" s="38">
        <f t="shared" si="164"/>
        <v>6449.2559999999994</v>
      </c>
      <c r="AA32" s="38">
        <f t="shared" si="164"/>
        <v>5084.4960000000001</v>
      </c>
      <c r="AB32" s="38">
        <f t="shared" si="164"/>
        <v>5143.2479999999996</v>
      </c>
      <c r="AC32" s="38">
        <f t="shared" si="164"/>
        <v>6588.7919999999995</v>
      </c>
      <c r="AD32" s="38">
        <f t="shared" si="164"/>
        <v>7145.7119999999995</v>
      </c>
      <c r="AE32" s="70" t="s">
        <v>86</v>
      </c>
      <c r="AF32" s="43" t="s">
        <v>3</v>
      </c>
      <c r="AG32" s="43">
        <v>0.99</v>
      </c>
      <c r="AH32" s="105">
        <f t="shared" ref="AH32:AX32" si="165">$AG$32*12*AH38</f>
        <v>929.01599999999996</v>
      </c>
      <c r="AI32" s="105">
        <f t="shared" si="165"/>
        <v>747.25199999999995</v>
      </c>
      <c r="AJ32" s="105">
        <f>$AG$32*12*AJ38</f>
        <v>533.41199999999992</v>
      </c>
      <c r="AK32" s="105">
        <f>$AG$32*12*AK38</f>
        <v>1331.7479999999998</v>
      </c>
      <c r="AL32" s="70" t="s">
        <v>86</v>
      </c>
      <c r="AM32" s="43" t="s">
        <v>3</v>
      </c>
      <c r="AN32" s="43">
        <v>0.99</v>
      </c>
      <c r="AO32" s="38">
        <f>$AG$32*12*AO38</f>
        <v>1957.8240000000001</v>
      </c>
      <c r="AP32" s="38">
        <f t="shared" si="165"/>
        <v>5249.771999999999</v>
      </c>
      <c r="AQ32" s="38">
        <f t="shared" si="165"/>
        <v>2986.6319999999996</v>
      </c>
      <c r="AR32" s="38">
        <f t="shared" si="165"/>
        <v>3685.1759999999995</v>
      </c>
      <c r="AS32" s="38">
        <f t="shared" si="165"/>
        <v>2555.3879999999999</v>
      </c>
      <c r="AT32" s="38">
        <f t="shared" si="165"/>
        <v>6743.0879999999997</v>
      </c>
      <c r="AU32" s="38">
        <f t="shared" si="165"/>
        <v>2727.6479999999997</v>
      </c>
      <c r="AV32" s="38">
        <f t="shared" si="165"/>
        <v>5233.1399999999994</v>
      </c>
      <c r="AW32" s="38">
        <f t="shared" si="165"/>
        <v>1669.1399999999999</v>
      </c>
      <c r="AX32" s="38">
        <f t="shared" si="165"/>
        <v>4905.2519999999995</v>
      </c>
      <c r="AY32" s="70" t="s">
        <v>41</v>
      </c>
      <c r="AZ32" s="43" t="s">
        <v>3</v>
      </c>
      <c r="BA32" s="43">
        <v>1.02</v>
      </c>
      <c r="BB32" s="38">
        <f>$BA$32*12*BB38</f>
        <v>7482.3119999999999</v>
      </c>
      <c r="BC32" s="38">
        <f t="shared" ref="BC32:BN32" si="166">$BA$32*12*BC38</f>
        <v>3391.7040000000002</v>
      </c>
      <c r="BD32" s="38">
        <f t="shared" si="166"/>
        <v>1539.7919999999999</v>
      </c>
      <c r="BE32" s="38">
        <f t="shared" si="166"/>
        <v>5018.3999999999996</v>
      </c>
      <c r="BF32" s="38">
        <f t="shared" si="166"/>
        <v>7041.6719999999996</v>
      </c>
      <c r="BG32" s="38">
        <f t="shared" si="166"/>
        <v>7418.6640000000007</v>
      </c>
      <c r="BH32" s="38">
        <f t="shared" si="166"/>
        <v>8698.9680000000008</v>
      </c>
      <c r="BI32" s="38">
        <f t="shared" si="166"/>
        <v>9018.4319999999989</v>
      </c>
      <c r="BJ32" s="38">
        <f t="shared" si="166"/>
        <v>6498.2159999999994</v>
      </c>
      <c r="BK32" s="38">
        <f t="shared" si="166"/>
        <v>9216.7199999999993</v>
      </c>
      <c r="BL32" s="38">
        <f t="shared" si="166"/>
        <v>9007.4159999999993</v>
      </c>
      <c r="BM32" s="38">
        <f t="shared" si="166"/>
        <v>5761.3680000000004</v>
      </c>
      <c r="BN32" s="38">
        <f t="shared" si="166"/>
        <v>6364.8</v>
      </c>
      <c r="BO32" s="70" t="s">
        <v>86</v>
      </c>
      <c r="BP32" s="43" t="s">
        <v>3</v>
      </c>
      <c r="BQ32" s="43">
        <v>0.99</v>
      </c>
      <c r="BR32" s="38">
        <f>$BQ$32*12*BR38</f>
        <v>6732.3959999999997</v>
      </c>
      <c r="BS32" s="38">
        <f t="shared" ref="BS32:CH32" si="167">$BQ$32*12*BS38</f>
        <v>4412.2319999999991</v>
      </c>
      <c r="BT32" s="38">
        <f t="shared" si="167"/>
        <v>3286.0079999999998</v>
      </c>
      <c r="BU32" s="38">
        <f t="shared" si="167"/>
        <v>2055.2399999999998</v>
      </c>
      <c r="BV32" s="38">
        <f t="shared" si="167"/>
        <v>2052.864</v>
      </c>
      <c r="BW32" s="38">
        <f t="shared" si="167"/>
        <v>5507.5680000000002</v>
      </c>
      <c r="BX32" s="38">
        <f t="shared" si="167"/>
        <v>6373.62</v>
      </c>
      <c r="BY32" s="38">
        <f t="shared" si="167"/>
        <v>6217.9919999999993</v>
      </c>
      <c r="BZ32" s="38">
        <f t="shared" si="167"/>
        <v>5207.0039999999999</v>
      </c>
      <c r="CA32" s="38">
        <f t="shared" si="167"/>
        <v>5050.1880000000001</v>
      </c>
      <c r="CB32" s="38">
        <f t="shared" si="167"/>
        <v>5178.4919999999993</v>
      </c>
      <c r="CC32" s="38">
        <f t="shared" si="167"/>
        <v>5107.2119999999995</v>
      </c>
      <c r="CD32" s="38">
        <f t="shared" si="167"/>
        <v>3186.2159999999994</v>
      </c>
      <c r="CE32" s="38">
        <f t="shared" si="167"/>
        <v>3591.3239999999996</v>
      </c>
      <c r="CF32" s="38">
        <f t="shared" si="167"/>
        <v>3875.2559999999994</v>
      </c>
      <c r="CG32" s="38">
        <f t="shared" si="167"/>
        <v>3612.7080000000001</v>
      </c>
      <c r="CH32" s="38">
        <f t="shared" si="167"/>
        <v>9779.616</v>
      </c>
      <c r="CI32" s="38">
        <f t="shared" ref="CI32:CZ32" si="168">$BQ$32*12*CI38</f>
        <v>6469.848</v>
      </c>
      <c r="CJ32" s="38">
        <f t="shared" si="168"/>
        <v>4339.7640000000001</v>
      </c>
      <c r="CK32" s="38">
        <f t="shared" si="168"/>
        <v>4820.9039999999995</v>
      </c>
      <c r="CL32" s="38">
        <f t="shared" si="168"/>
        <v>7265.808</v>
      </c>
      <c r="CM32" s="38">
        <f t="shared" si="168"/>
        <v>8743.6799999999985</v>
      </c>
      <c r="CN32" s="38">
        <f t="shared" si="168"/>
        <v>4932.5759999999991</v>
      </c>
      <c r="CO32" s="38">
        <f t="shared" si="168"/>
        <v>3432.1319999999996</v>
      </c>
      <c r="CP32" s="38">
        <f t="shared" si="168"/>
        <v>9034.74</v>
      </c>
      <c r="CQ32" s="38">
        <f t="shared" si="168"/>
        <v>4260.1679999999997</v>
      </c>
      <c r="CR32" s="38">
        <f t="shared" si="168"/>
        <v>4130.6759999999995</v>
      </c>
      <c r="CS32" s="38">
        <f t="shared" si="168"/>
        <v>3717.2519999999995</v>
      </c>
      <c r="CT32" s="38">
        <f t="shared" si="168"/>
        <v>3314.5199999999995</v>
      </c>
      <c r="CU32" s="38">
        <f t="shared" si="168"/>
        <v>6336.7919999999995</v>
      </c>
      <c r="CV32" s="38">
        <f t="shared" si="168"/>
        <v>3946.5359999999996</v>
      </c>
      <c r="CW32" s="38">
        <f t="shared" si="168"/>
        <v>5785.5599999999995</v>
      </c>
      <c r="CX32" s="38">
        <f t="shared" si="168"/>
        <v>5278.2839999999997</v>
      </c>
      <c r="CY32" s="38">
        <f t="shared" si="168"/>
        <v>3923.9639999999999</v>
      </c>
      <c r="CZ32" s="38">
        <f t="shared" si="168"/>
        <v>6368.8679999999995</v>
      </c>
      <c r="DA32" s="70" t="s">
        <v>41</v>
      </c>
      <c r="DB32" s="43" t="s">
        <v>3</v>
      </c>
      <c r="DC32" s="43">
        <v>0.94</v>
      </c>
      <c r="DD32" s="38">
        <f>$DC$32*12*DD38</f>
        <v>5026.3680000000004</v>
      </c>
      <c r="DE32" s="38">
        <f>$DC$32*12*DE38</f>
        <v>5037.6480000000001</v>
      </c>
    </row>
    <row r="33" spans="1:113" s="1" customFormat="1" x14ac:dyDescent="0.2">
      <c r="A33" s="44" t="s">
        <v>42</v>
      </c>
      <c r="B33" s="54" t="s">
        <v>6</v>
      </c>
      <c r="C33" s="43">
        <v>0.33</v>
      </c>
      <c r="D33" s="38">
        <f>$C$33*12*D38</f>
        <v>2902.68</v>
      </c>
      <c r="E33" s="38">
        <f t="shared" ref="E33:F33" si="169">$C$33*12*E38</f>
        <v>1637.0639999999999</v>
      </c>
      <c r="F33" s="38">
        <f t="shared" si="169"/>
        <v>1568.16</v>
      </c>
      <c r="G33" s="70" t="s">
        <v>42</v>
      </c>
      <c r="H33" s="43" t="s">
        <v>6</v>
      </c>
      <c r="I33" s="43">
        <v>0.39</v>
      </c>
      <c r="J33" s="38">
        <f t="shared" ref="J33:AD33" si="170">$I$33*12*J38</f>
        <v>2426.1119999999996</v>
      </c>
      <c r="K33" s="38">
        <f t="shared" si="170"/>
        <v>2105.0639999999999</v>
      </c>
      <c r="L33" s="38">
        <f t="shared" si="170"/>
        <v>3404.7</v>
      </c>
      <c r="M33" s="38">
        <f t="shared" si="170"/>
        <v>2492.5679999999998</v>
      </c>
      <c r="N33" s="38">
        <f t="shared" si="170"/>
        <v>1978.2359999999999</v>
      </c>
      <c r="O33" s="38">
        <f t="shared" si="170"/>
        <v>1886.04</v>
      </c>
      <c r="P33" s="38">
        <f t="shared" si="170"/>
        <v>2529.0719999999997</v>
      </c>
      <c r="Q33" s="38">
        <f t="shared" si="170"/>
        <v>2752.308</v>
      </c>
      <c r="R33" s="38">
        <f t="shared" si="170"/>
        <v>3313.4399999999996</v>
      </c>
      <c r="S33" s="38">
        <f t="shared" si="170"/>
        <v>2223.4679999999998</v>
      </c>
      <c r="T33" s="38">
        <f t="shared" si="170"/>
        <v>1110.0959999999998</v>
      </c>
      <c r="U33" s="38">
        <f t="shared" si="170"/>
        <v>1955.7719999999997</v>
      </c>
      <c r="V33" s="38">
        <f t="shared" si="170"/>
        <v>1893.06</v>
      </c>
      <c r="W33" s="38">
        <f t="shared" si="170"/>
        <v>4647.7079999999996</v>
      </c>
      <c r="X33" s="38">
        <f t="shared" si="170"/>
        <v>2321.748</v>
      </c>
      <c r="Y33" s="38">
        <f t="shared" si="170"/>
        <v>3499.2359999999999</v>
      </c>
      <c r="Z33" s="38">
        <f t="shared" si="170"/>
        <v>2465.8919999999998</v>
      </c>
      <c r="AA33" s="38">
        <f t="shared" si="170"/>
        <v>1944.0719999999999</v>
      </c>
      <c r="AB33" s="38">
        <f t="shared" si="170"/>
        <v>1966.5359999999998</v>
      </c>
      <c r="AC33" s="38">
        <f t="shared" si="170"/>
        <v>2519.2439999999997</v>
      </c>
      <c r="AD33" s="38">
        <f t="shared" si="170"/>
        <v>2732.1839999999997</v>
      </c>
      <c r="AE33" s="70" t="s">
        <v>87</v>
      </c>
      <c r="AF33" s="43" t="s">
        <v>6</v>
      </c>
      <c r="AG33" s="43">
        <v>0.38</v>
      </c>
      <c r="AH33" s="105">
        <f t="shared" ref="AH33:AX33" si="171">$AG$33*12*AH38</f>
        <v>356.59200000000004</v>
      </c>
      <c r="AI33" s="105">
        <f t="shared" si="171"/>
        <v>286.82400000000001</v>
      </c>
      <c r="AJ33" s="105">
        <f>$AG$33*12*AJ38</f>
        <v>204.74400000000003</v>
      </c>
      <c r="AK33" s="105">
        <f>$AG$33*12*AK38</f>
        <v>511.17600000000004</v>
      </c>
      <c r="AL33" s="70" t="s">
        <v>87</v>
      </c>
      <c r="AM33" s="43" t="s">
        <v>6</v>
      </c>
      <c r="AN33" s="43">
        <v>0.38</v>
      </c>
      <c r="AO33" s="38">
        <f>$AG$33*12*AO38</f>
        <v>751.48800000000017</v>
      </c>
      <c r="AP33" s="38">
        <f t="shared" si="171"/>
        <v>2015.0640000000001</v>
      </c>
      <c r="AQ33" s="38">
        <f t="shared" si="171"/>
        <v>1146.3840000000002</v>
      </c>
      <c r="AR33" s="38">
        <f t="shared" si="171"/>
        <v>1414.5120000000002</v>
      </c>
      <c r="AS33" s="38">
        <f t="shared" si="171"/>
        <v>980.85600000000011</v>
      </c>
      <c r="AT33" s="38">
        <f t="shared" si="171"/>
        <v>2588.2560000000003</v>
      </c>
      <c r="AU33" s="38">
        <f t="shared" si="171"/>
        <v>1046.9760000000001</v>
      </c>
      <c r="AV33" s="38">
        <f t="shared" si="171"/>
        <v>2008.6800000000003</v>
      </c>
      <c r="AW33" s="38">
        <f t="shared" si="171"/>
        <v>640.68000000000006</v>
      </c>
      <c r="AX33" s="38">
        <f t="shared" si="171"/>
        <v>1882.8240000000001</v>
      </c>
      <c r="AY33" s="70" t="s">
        <v>42</v>
      </c>
      <c r="AZ33" s="43" t="s">
        <v>6</v>
      </c>
      <c r="BA33" s="43">
        <v>0.39</v>
      </c>
      <c r="BB33" s="38">
        <f>$BA$33*12*BB38</f>
        <v>2860.8839999999996</v>
      </c>
      <c r="BC33" s="38">
        <f t="shared" ref="BC33:BN33" si="172">$BA$33*12*BC38</f>
        <v>1296.828</v>
      </c>
      <c r="BD33" s="38">
        <f t="shared" si="172"/>
        <v>588.74399999999991</v>
      </c>
      <c r="BE33" s="38">
        <f t="shared" si="172"/>
        <v>1918.8</v>
      </c>
      <c r="BF33" s="38">
        <f t="shared" si="172"/>
        <v>2692.4039999999995</v>
      </c>
      <c r="BG33" s="38">
        <f t="shared" si="172"/>
        <v>2836.5479999999998</v>
      </c>
      <c r="BH33" s="38">
        <f t="shared" si="172"/>
        <v>3326.076</v>
      </c>
      <c r="BI33" s="38">
        <f t="shared" si="172"/>
        <v>3448.2239999999997</v>
      </c>
      <c r="BJ33" s="38">
        <f t="shared" si="172"/>
        <v>2484.6119999999996</v>
      </c>
      <c r="BK33" s="38">
        <f t="shared" si="172"/>
        <v>3524.04</v>
      </c>
      <c r="BL33" s="38">
        <f t="shared" si="172"/>
        <v>3444.0119999999997</v>
      </c>
      <c r="BM33" s="38">
        <f t="shared" si="172"/>
        <v>2202.8759999999997</v>
      </c>
      <c r="BN33" s="38">
        <f t="shared" si="172"/>
        <v>2433.6</v>
      </c>
      <c r="BO33" s="70" t="s">
        <v>87</v>
      </c>
      <c r="BP33" s="43" t="s">
        <v>6</v>
      </c>
      <c r="BQ33" s="43">
        <v>0.38</v>
      </c>
      <c r="BR33" s="38">
        <f>$BQ$33*12*BR38</f>
        <v>2584.1520000000005</v>
      </c>
      <c r="BS33" s="38">
        <f t="shared" ref="BS33:CH33" si="173">$BQ$33*12*BS38</f>
        <v>1693.5840000000001</v>
      </c>
      <c r="BT33" s="38">
        <f t="shared" si="173"/>
        <v>1261.2960000000003</v>
      </c>
      <c r="BU33" s="38">
        <f t="shared" si="173"/>
        <v>788.88000000000011</v>
      </c>
      <c r="BV33" s="38">
        <f t="shared" si="173"/>
        <v>787.96800000000019</v>
      </c>
      <c r="BW33" s="38">
        <f t="shared" si="173"/>
        <v>2114.0160000000005</v>
      </c>
      <c r="BX33" s="38">
        <f t="shared" si="173"/>
        <v>2446.44</v>
      </c>
      <c r="BY33" s="38">
        <f t="shared" si="173"/>
        <v>2386.7040000000002</v>
      </c>
      <c r="BZ33" s="38">
        <f t="shared" si="173"/>
        <v>1998.6480000000004</v>
      </c>
      <c r="CA33" s="38">
        <f t="shared" si="173"/>
        <v>1938.4560000000004</v>
      </c>
      <c r="CB33" s="38">
        <f t="shared" si="173"/>
        <v>1987.7040000000002</v>
      </c>
      <c r="CC33" s="38">
        <f t="shared" si="173"/>
        <v>1960.3440000000001</v>
      </c>
      <c r="CD33" s="38">
        <f t="shared" si="173"/>
        <v>1222.9920000000002</v>
      </c>
      <c r="CE33" s="38">
        <f t="shared" si="173"/>
        <v>1378.4880000000003</v>
      </c>
      <c r="CF33" s="38">
        <f t="shared" si="173"/>
        <v>1487.4720000000002</v>
      </c>
      <c r="CG33" s="38">
        <f t="shared" si="173"/>
        <v>1386.6960000000004</v>
      </c>
      <c r="CH33" s="38">
        <f t="shared" si="173"/>
        <v>3753.7920000000008</v>
      </c>
      <c r="CI33" s="38">
        <f t="shared" ref="CI33:CZ33" si="174">$BQ$33*12*CI38</f>
        <v>2483.3760000000002</v>
      </c>
      <c r="CJ33" s="38">
        <f t="shared" si="174"/>
        <v>1665.7680000000003</v>
      </c>
      <c r="CK33" s="38">
        <f t="shared" si="174"/>
        <v>1850.4480000000003</v>
      </c>
      <c r="CL33" s="38">
        <f t="shared" si="174"/>
        <v>2788.8960000000002</v>
      </c>
      <c r="CM33" s="38">
        <f t="shared" si="174"/>
        <v>3356.1600000000003</v>
      </c>
      <c r="CN33" s="38">
        <f t="shared" si="174"/>
        <v>1893.3120000000001</v>
      </c>
      <c r="CO33" s="38">
        <f t="shared" si="174"/>
        <v>1317.384</v>
      </c>
      <c r="CP33" s="38">
        <f t="shared" si="174"/>
        <v>3467.8800000000006</v>
      </c>
      <c r="CQ33" s="38">
        <f t="shared" si="174"/>
        <v>1635.2160000000003</v>
      </c>
      <c r="CR33" s="38">
        <f t="shared" si="174"/>
        <v>1585.5120000000002</v>
      </c>
      <c r="CS33" s="38">
        <f t="shared" si="174"/>
        <v>1426.8240000000001</v>
      </c>
      <c r="CT33" s="38">
        <f t="shared" si="174"/>
        <v>1272.2400000000002</v>
      </c>
      <c r="CU33" s="38">
        <f t="shared" si="174"/>
        <v>2432.3040000000001</v>
      </c>
      <c r="CV33" s="38">
        <f t="shared" si="174"/>
        <v>1514.8320000000001</v>
      </c>
      <c r="CW33" s="38">
        <f t="shared" si="174"/>
        <v>2220.7200000000003</v>
      </c>
      <c r="CX33" s="38">
        <f t="shared" si="174"/>
        <v>2026.0080000000003</v>
      </c>
      <c r="CY33" s="38">
        <f t="shared" si="174"/>
        <v>1506.1680000000001</v>
      </c>
      <c r="CZ33" s="38">
        <f t="shared" si="174"/>
        <v>2444.6160000000004</v>
      </c>
      <c r="DA33" s="70" t="s">
        <v>42</v>
      </c>
      <c r="DB33" s="43" t="s">
        <v>6</v>
      </c>
      <c r="DC33" s="43">
        <v>0.33</v>
      </c>
      <c r="DD33" s="38">
        <f>$DC$33*12*DD38</f>
        <v>1764.576</v>
      </c>
      <c r="DE33" s="38">
        <f>$DC$33*12*DE38</f>
        <v>1768.5360000000001</v>
      </c>
    </row>
    <row r="34" spans="1:113" s="39" customFormat="1" ht="94.5" customHeight="1" x14ac:dyDescent="0.2">
      <c r="A34" s="59" t="s">
        <v>43</v>
      </c>
      <c r="B34" s="54" t="s">
        <v>49</v>
      </c>
      <c r="C34" s="62" t="s">
        <v>93</v>
      </c>
      <c r="D34" s="40">
        <v>7500</v>
      </c>
      <c r="E34" s="40">
        <v>7500</v>
      </c>
      <c r="F34" s="40">
        <v>7500</v>
      </c>
      <c r="G34" s="77" t="s">
        <v>43</v>
      </c>
      <c r="H34" s="43" t="s">
        <v>49</v>
      </c>
      <c r="I34" s="62" t="s">
        <v>93</v>
      </c>
      <c r="J34" s="40">
        <v>7500</v>
      </c>
      <c r="K34" s="40">
        <v>7500</v>
      </c>
      <c r="L34" s="40">
        <v>7500</v>
      </c>
      <c r="M34" s="40">
        <v>7500</v>
      </c>
      <c r="N34" s="40">
        <v>7500</v>
      </c>
      <c r="O34" s="40">
        <v>7500</v>
      </c>
      <c r="P34" s="40">
        <v>7500</v>
      </c>
      <c r="Q34" s="40">
        <v>7500</v>
      </c>
      <c r="R34" s="40">
        <v>7500</v>
      </c>
      <c r="S34" s="40">
        <v>7500</v>
      </c>
      <c r="T34" s="40">
        <v>7500</v>
      </c>
      <c r="U34" s="40">
        <v>7500</v>
      </c>
      <c r="V34" s="40">
        <v>7500</v>
      </c>
      <c r="W34" s="40">
        <v>7500</v>
      </c>
      <c r="X34" s="40">
        <v>7500</v>
      </c>
      <c r="Y34" s="40">
        <v>7500</v>
      </c>
      <c r="Z34" s="40">
        <v>7500</v>
      </c>
      <c r="AA34" s="40">
        <v>7500</v>
      </c>
      <c r="AB34" s="40">
        <v>7500</v>
      </c>
      <c r="AC34" s="40">
        <v>7500</v>
      </c>
      <c r="AD34" s="40">
        <v>7500</v>
      </c>
      <c r="AE34" s="77" t="s">
        <v>88</v>
      </c>
      <c r="AF34" s="43" t="s">
        <v>49</v>
      </c>
      <c r="AG34" s="62" t="s">
        <v>101</v>
      </c>
      <c r="AH34" s="106">
        <v>2500</v>
      </c>
      <c r="AI34" s="106">
        <v>2500</v>
      </c>
      <c r="AJ34" s="106">
        <v>2500</v>
      </c>
      <c r="AK34" s="106">
        <v>2500</v>
      </c>
      <c r="AL34" s="77" t="s">
        <v>88</v>
      </c>
      <c r="AM34" s="43" t="s">
        <v>49</v>
      </c>
      <c r="AN34" s="62" t="s">
        <v>93</v>
      </c>
      <c r="AO34" s="40">
        <v>7500</v>
      </c>
      <c r="AP34" s="40">
        <v>7500</v>
      </c>
      <c r="AQ34" s="40">
        <v>7500</v>
      </c>
      <c r="AR34" s="40">
        <v>7500</v>
      </c>
      <c r="AS34" s="40">
        <v>7500</v>
      </c>
      <c r="AT34" s="40">
        <v>7500</v>
      </c>
      <c r="AU34" s="40">
        <v>7500</v>
      </c>
      <c r="AV34" s="40">
        <v>7500</v>
      </c>
      <c r="AW34" s="40">
        <v>7500</v>
      </c>
      <c r="AX34" s="40">
        <v>7500</v>
      </c>
      <c r="AY34" s="77" t="s">
        <v>43</v>
      </c>
      <c r="AZ34" s="43" t="s">
        <v>49</v>
      </c>
      <c r="BA34" s="62" t="s">
        <v>95</v>
      </c>
      <c r="BB34" s="40">
        <v>2500</v>
      </c>
      <c r="BC34" s="40">
        <v>2500</v>
      </c>
      <c r="BD34" s="40">
        <v>2500</v>
      </c>
      <c r="BE34" s="40">
        <v>2500</v>
      </c>
      <c r="BF34" s="40">
        <v>2500</v>
      </c>
      <c r="BG34" s="40">
        <v>2500</v>
      </c>
      <c r="BH34" s="40">
        <v>2500</v>
      </c>
      <c r="BI34" s="40">
        <v>2500</v>
      </c>
      <c r="BJ34" s="40">
        <v>2500</v>
      </c>
      <c r="BK34" s="40">
        <v>2500</v>
      </c>
      <c r="BL34" s="40">
        <v>2500</v>
      </c>
      <c r="BM34" s="40">
        <v>2500</v>
      </c>
      <c r="BN34" s="40">
        <v>2500</v>
      </c>
      <c r="BO34" s="77" t="s">
        <v>88</v>
      </c>
      <c r="BP34" s="43" t="s">
        <v>49</v>
      </c>
      <c r="BQ34" s="62" t="s">
        <v>95</v>
      </c>
      <c r="BR34" s="40">
        <v>2500</v>
      </c>
      <c r="BS34" s="40">
        <v>2501</v>
      </c>
      <c r="BT34" s="40">
        <v>2502</v>
      </c>
      <c r="BU34" s="40">
        <v>2503</v>
      </c>
      <c r="BV34" s="40">
        <v>2504</v>
      </c>
      <c r="BW34" s="40">
        <v>2505</v>
      </c>
      <c r="BX34" s="40">
        <v>2506</v>
      </c>
      <c r="BY34" s="40">
        <v>2507</v>
      </c>
      <c r="BZ34" s="40">
        <v>2508</v>
      </c>
      <c r="CA34" s="40">
        <v>2509</v>
      </c>
      <c r="CB34" s="40">
        <v>2510</v>
      </c>
      <c r="CC34" s="40">
        <v>2511</v>
      </c>
      <c r="CD34" s="40">
        <v>2512</v>
      </c>
      <c r="CE34" s="40">
        <v>2513</v>
      </c>
      <c r="CF34" s="40">
        <v>2514</v>
      </c>
      <c r="CG34" s="40">
        <v>2515</v>
      </c>
      <c r="CH34" s="40">
        <v>2516</v>
      </c>
      <c r="CI34" s="40">
        <v>2517</v>
      </c>
      <c r="CJ34" s="40">
        <v>2518</v>
      </c>
      <c r="CK34" s="40">
        <v>2519</v>
      </c>
      <c r="CL34" s="40">
        <v>2520</v>
      </c>
      <c r="CM34" s="40">
        <v>2521</v>
      </c>
      <c r="CN34" s="40">
        <v>2522</v>
      </c>
      <c r="CO34" s="40">
        <v>2523</v>
      </c>
      <c r="CP34" s="40">
        <v>2524</v>
      </c>
      <c r="CQ34" s="40">
        <v>2525</v>
      </c>
      <c r="CR34" s="40">
        <v>2526</v>
      </c>
      <c r="CS34" s="40">
        <v>2527</v>
      </c>
      <c r="CT34" s="40">
        <v>2528</v>
      </c>
      <c r="CU34" s="40">
        <v>2529</v>
      </c>
      <c r="CV34" s="40">
        <v>2530</v>
      </c>
      <c r="CW34" s="40">
        <v>2531</v>
      </c>
      <c r="CX34" s="40">
        <v>2532</v>
      </c>
      <c r="CY34" s="40">
        <v>2533</v>
      </c>
      <c r="CZ34" s="40">
        <v>2534</v>
      </c>
      <c r="DA34" s="77" t="s">
        <v>43</v>
      </c>
      <c r="DB34" s="43" t="s">
        <v>49</v>
      </c>
      <c r="DC34" s="62" t="s">
        <v>94</v>
      </c>
      <c r="DD34" s="40">
        <v>2500</v>
      </c>
      <c r="DE34" s="40">
        <v>2500</v>
      </c>
    </row>
    <row r="35" spans="1:113" s="1" customFormat="1" x14ac:dyDescent="0.2">
      <c r="A35" s="59" t="s">
        <v>44</v>
      </c>
      <c r="B35" s="54" t="s">
        <v>50</v>
      </c>
      <c r="C35" s="48">
        <v>2.78</v>
      </c>
      <c r="D35" s="21">
        <f>$C$35*12*D38</f>
        <v>24452.880000000001</v>
      </c>
      <c r="E35" s="21">
        <f t="shared" ref="E35:F35" si="175">$C$35*12*E38</f>
        <v>13791.023999999999</v>
      </c>
      <c r="F35" s="21">
        <f t="shared" si="175"/>
        <v>13210.56</v>
      </c>
      <c r="G35" s="77" t="s">
        <v>44</v>
      </c>
      <c r="H35" s="43" t="s">
        <v>50</v>
      </c>
      <c r="I35" s="48">
        <v>2.52</v>
      </c>
      <c r="J35" s="21">
        <f t="shared" ref="J35:AD35" si="176">$I$35*12*J38</f>
        <v>15676.416000000001</v>
      </c>
      <c r="K35" s="21">
        <f t="shared" si="176"/>
        <v>13601.952000000001</v>
      </c>
      <c r="L35" s="21">
        <f t="shared" si="176"/>
        <v>21999.600000000002</v>
      </c>
      <c r="M35" s="21">
        <f t="shared" si="176"/>
        <v>16105.824000000002</v>
      </c>
      <c r="N35" s="21">
        <f t="shared" si="176"/>
        <v>12782.448</v>
      </c>
      <c r="O35" s="21">
        <f t="shared" si="176"/>
        <v>12186.720000000001</v>
      </c>
      <c r="P35" s="21">
        <f t="shared" si="176"/>
        <v>16341.696</v>
      </c>
      <c r="Q35" s="21">
        <f t="shared" si="176"/>
        <v>17784.144</v>
      </c>
      <c r="R35" s="21">
        <f t="shared" si="176"/>
        <v>21409.920000000002</v>
      </c>
      <c r="S35" s="21">
        <f t="shared" si="176"/>
        <v>14367.024000000001</v>
      </c>
      <c r="T35" s="21">
        <f t="shared" si="176"/>
        <v>7172.9279999999999</v>
      </c>
      <c r="U35" s="21">
        <f t="shared" si="176"/>
        <v>12637.296</v>
      </c>
      <c r="V35" s="21">
        <f t="shared" si="176"/>
        <v>12232.08</v>
      </c>
      <c r="W35" s="21">
        <f t="shared" si="176"/>
        <v>30031.344000000001</v>
      </c>
      <c r="X35" s="21">
        <f t="shared" si="176"/>
        <v>15002.064000000002</v>
      </c>
      <c r="Y35" s="21">
        <f t="shared" si="176"/>
        <v>22610.448000000004</v>
      </c>
      <c r="Z35" s="21">
        <f t="shared" si="176"/>
        <v>15933.456</v>
      </c>
      <c r="AA35" s="21">
        <f t="shared" si="176"/>
        <v>12561.696</v>
      </c>
      <c r="AB35" s="21">
        <f t="shared" si="176"/>
        <v>12706.848</v>
      </c>
      <c r="AC35" s="21">
        <f t="shared" si="176"/>
        <v>16278.191999999999</v>
      </c>
      <c r="AD35" s="21">
        <f t="shared" si="176"/>
        <v>17654.112000000001</v>
      </c>
      <c r="AE35" s="77" t="s">
        <v>44</v>
      </c>
      <c r="AF35" s="43" t="s">
        <v>50</v>
      </c>
      <c r="AG35" s="48">
        <v>2.21</v>
      </c>
      <c r="AH35" s="107">
        <f t="shared" ref="AH35:AX35" si="177">$AG$35*12*AH38</f>
        <v>2073.864</v>
      </c>
      <c r="AI35" s="107">
        <f t="shared" si="177"/>
        <v>1668.1079999999999</v>
      </c>
      <c r="AJ35" s="107">
        <f>$AG$35*12*AJ38</f>
        <v>1190.748</v>
      </c>
      <c r="AK35" s="107">
        <f>$AG$35*12*AK38</f>
        <v>2972.8919999999998</v>
      </c>
      <c r="AL35" s="77" t="s">
        <v>44</v>
      </c>
      <c r="AM35" s="43" t="s">
        <v>50</v>
      </c>
      <c r="AN35" s="48">
        <v>2.21</v>
      </c>
      <c r="AO35" s="21">
        <f>$AG$35*12*AO38</f>
        <v>4370.4960000000001</v>
      </c>
      <c r="AP35" s="21">
        <f t="shared" si="177"/>
        <v>11719.188</v>
      </c>
      <c r="AQ35" s="21">
        <f t="shared" si="177"/>
        <v>6667.1279999999997</v>
      </c>
      <c r="AR35" s="21">
        <f t="shared" si="177"/>
        <v>8226.503999999999</v>
      </c>
      <c r="AS35" s="21">
        <f t="shared" si="177"/>
        <v>5704.4519999999993</v>
      </c>
      <c r="AT35" s="21">
        <f t="shared" si="177"/>
        <v>15052.752</v>
      </c>
      <c r="AU35" s="21">
        <f t="shared" si="177"/>
        <v>6088.9920000000002</v>
      </c>
      <c r="AV35" s="21">
        <f t="shared" si="177"/>
        <v>11682.06</v>
      </c>
      <c r="AW35" s="21">
        <f t="shared" si="177"/>
        <v>3726.06</v>
      </c>
      <c r="AX35" s="21">
        <f t="shared" si="177"/>
        <v>10950.107999999998</v>
      </c>
      <c r="AY35" s="77" t="s">
        <v>44</v>
      </c>
      <c r="AZ35" s="43" t="s">
        <v>50</v>
      </c>
      <c r="BA35" s="48">
        <v>2.3199999999999998</v>
      </c>
      <c r="BB35" s="21">
        <f>$BA$35*12*BB38</f>
        <v>17018.591999999997</v>
      </c>
      <c r="BC35" s="21">
        <f t="shared" ref="BC35:BN35" si="178">$BA$35*12*BC38</f>
        <v>7714.4639999999999</v>
      </c>
      <c r="BD35" s="21">
        <f t="shared" si="178"/>
        <v>3502.2719999999995</v>
      </c>
      <c r="BE35" s="21">
        <f t="shared" si="178"/>
        <v>11414.399999999998</v>
      </c>
      <c r="BF35" s="21">
        <f t="shared" si="178"/>
        <v>16016.351999999997</v>
      </c>
      <c r="BG35" s="21">
        <f t="shared" si="178"/>
        <v>16873.823999999997</v>
      </c>
      <c r="BH35" s="21">
        <f t="shared" si="178"/>
        <v>19785.887999999999</v>
      </c>
      <c r="BI35" s="21">
        <f t="shared" si="178"/>
        <v>20512.511999999995</v>
      </c>
      <c r="BJ35" s="21">
        <f t="shared" si="178"/>
        <v>14780.255999999998</v>
      </c>
      <c r="BK35" s="21">
        <f t="shared" si="178"/>
        <v>20963.519999999997</v>
      </c>
      <c r="BL35" s="21">
        <f t="shared" si="178"/>
        <v>20487.455999999998</v>
      </c>
      <c r="BM35" s="21">
        <f t="shared" si="178"/>
        <v>13104.287999999999</v>
      </c>
      <c r="BN35" s="21">
        <f t="shared" si="178"/>
        <v>14476.799999999997</v>
      </c>
      <c r="BO35" s="77" t="s">
        <v>44</v>
      </c>
      <c r="BP35" s="43" t="s">
        <v>50</v>
      </c>
      <c r="BQ35" s="48">
        <v>2.0099999999999998</v>
      </c>
      <c r="BR35" s="21">
        <f>$BQ$35*12*BR38</f>
        <v>13668.804</v>
      </c>
      <c r="BS35" s="21">
        <f t="shared" ref="BS35:CH35" si="179">$BQ$35*12*BS38</f>
        <v>8958.1679999999978</v>
      </c>
      <c r="BT35" s="21">
        <f t="shared" si="179"/>
        <v>6671.5919999999996</v>
      </c>
      <c r="BU35" s="21">
        <f t="shared" si="179"/>
        <v>4172.7599999999993</v>
      </c>
      <c r="BV35" s="21">
        <f t="shared" si="179"/>
        <v>4167.9359999999997</v>
      </c>
      <c r="BW35" s="21">
        <f t="shared" si="179"/>
        <v>11182.031999999999</v>
      </c>
      <c r="BX35" s="21">
        <f t="shared" si="179"/>
        <v>12940.38</v>
      </c>
      <c r="BY35" s="21">
        <f t="shared" si="179"/>
        <v>12624.407999999998</v>
      </c>
      <c r="BZ35" s="21">
        <f t="shared" si="179"/>
        <v>10571.795999999998</v>
      </c>
      <c r="CA35" s="21">
        <f t="shared" si="179"/>
        <v>10253.412</v>
      </c>
      <c r="CB35" s="21">
        <f t="shared" si="179"/>
        <v>10513.907999999998</v>
      </c>
      <c r="CC35" s="21">
        <f t="shared" si="179"/>
        <v>10369.187999999998</v>
      </c>
      <c r="CD35" s="21">
        <f t="shared" si="179"/>
        <v>6468.9839999999995</v>
      </c>
      <c r="CE35" s="21">
        <f t="shared" si="179"/>
        <v>7291.4759999999997</v>
      </c>
      <c r="CF35" s="21">
        <f t="shared" si="179"/>
        <v>7867.9439999999986</v>
      </c>
      <c r="CG35" s="21">
        <f t="shared" si="179"/>
        <v>7334.8919999999998</v>
      </c>
      <c r="CH35" s="21">
        <f t="shared" si="179"/>
        <v>19855.583999999999</v>
      </c>
      <c r="CI35" s="21">
        <f t="shared" ref="CI35:CZ35" si="180">$BQ$35*12*CI38</f>
        <v>13135.751999999999</v>
      </c>
      <c r="CJ35" s="21">
        <f t="shared" si="180"/>
        <v>8811.0360000000001</v>
      </c>
      <c r="CK35" s="21">
        <f t="shared" si="180"/>
        <v>9787.8959999999988</v>
      </c>
      <c r="CL35" s="21">
        <f t="shared" si="180"/>
        <v>14751.791999999999</v>
      </c>
      <c r="CM35" s="21">
        <f t="shared" si="180"/>
        <v>17752.32</v>
      </c>
      <c r="CN35" s="21">
        <f t="shared" si="180"/>
        <v>10014.623999999998</v>
      </c>
      <c r="CO35" s="21">
        <f t="shared" si="180"/>
        <v>6968.2679999999991</v>
      </c>
      <c r="CP35" s="21">
        <f t="shared" si="180"/>
        <v>18343.259999999998</v>
      </c>
      <c r="CQ35" s="21">
        <f t="shared" si="180"/>
        <v>8649.4319999999989</v>
      </c>
      <c r="CR35" s="21">
        <f t="shared" si="180"/>
        <v>8386.5239999999994</v>
      </c>
      <c r="CS35" s="21">
        <f t="shared" si="180"/>
        <v>7547.1479999999983</v>
      </c>
      <c r="CT35" s="21">
        <f t="shared" si="180"/>
        <v>6729.48</v>
      </c>
      <c r="CU35" s="21">
        <f t="shared" si="180"/>
        <v>12865.607999999998</v>
      </c>
      <c r="CV35" s="21">
        <f t="shared" si="180"/>
        <v>8012.6639999999989</v>
      </c>
      <c r="CW35" s="21">
        <f t="shared" si="180"/>
        <v>11746.439999999999</v>
      </c>
      <c r="CX35" s="21">
        <f t="shared" si="180"/>
        <v>10716.516</v>
      </c>
      <c r="CY35" s="21">
        <f t="shared" si="180"/>
        <v>7966.8359999999993</v>
      </c>
      <c r="CZ35" s="21">
        <f t="shared" si="180"/>
        <v>12930.732</v>
      </c>
      <c r="DA35" s="77" t="s">
        <v>44</v>
      </c>
      <c r="DB35" s="43" t="s">
        <v>50</v>
      </c>
      <c r="DC35" s="48">
        <v>2.48</v>
      </c>
      <c r="DD35" s="21">
        <f>$DC$35*12*DD38</f>
        <v>13261.056</v>
      </c>
      <c r="DE35" s="21">
        <f>$DC$35*12*DE38</f>
        <v>13290.815999999999</v>
      </c>
    </row>
    <row r="36" spans="1:113" s="1" customFormat="1" x14ac:dyDescent="0.2">
      <c r="A36" s="59" t="s">
        <v>45</v>
      </c>
      <c r="B36" s="54" t="s">
        <v>50</v>
      </c>
      <c r="C36" s="48">
        <v>0.65</v>
      </c>
      <c r="D36" s="21">
        <f>$C$36*12*D38</f>
        <v>5717.4000000000005</v>
      </c>
      <c r="E36" s="21">
        <f t="shared" ref="E36:F36" si="181">$C$36*12*E38</f>
        <v>3224.52</v>
      </c>
      <c r="F36" s="21">
        <f t="shared" si="181"/>
        <v>3088.8</v>
      </c>
      <c r="G36" s="77" t="s">
        <v>64</v>
      </c>
      <c r="H36" s="43" t="s">
        <v>50</v>
      </c>
      <c r="I36" s="48">
        <v>0.65</v>
      </c>
      <c r="J36" s="65">
        <f t="shared" ref="J36:X36" si="182">$I$36*12*J38</f>
        <v>4043.52</v>
      </c>
      <c r="K36" s="65">
        <f t="shared" si="182"/>
        <v>3508.4400000000005</v>
      </c>
      <c r="L36" s="65">
        <f t="shared" si="182"/>
        <v>5674.5000000000009</v>
      </c>
      <c r="M36" s="65">
        <f t="shared" si="182"/>
        <v>4154.2800000000007</v>
      </c>
      <c r="N36" s="65">
        <f t="shared" si="182"/>
        <v>3297.0600000000004</v>
      </c>
      <c r="O36" s="65">
        <f t="shared" si="182"/>
        <v>3143.4</v>
      </c>
      <c r="P36" s="65">
        <f t="shared" si="182"/>
        <v>4215.12</v>
      </c>
      <c r="Q36" s="65">
        <f t="shared" si="182"/>
        <v>4587.18</v>
      </c>
      <c r="R36" s="65">
        <f t="shared" si="182"/>
        <v>5522.4000000000005</v>
      </c>
      <c r="S36" s="65">
        <f t="shared" si="182"/>
        <v>3705.7800000000007</v>
      </c>
      <c r="T36" s="65">
        <f t="shared" si="182"/>
        <v>1850.16</v>
      </c>
      <c r="U36" s="65">
        <f t="shared" si="182"/>
        <v>3259.6200000000003</v>
      </c>
      <c r="V36" s="65">
        <f t="shared" si="182"/>
        <v>3155.1000000000004</v>
      </c>
      <c r="W36" s="65">
        <f t="shared" si="182"/>
        <v>7746.1800000000012</v>
      </c>
      <c r="X36" s="65">
        <f t="shared" si="182"/>
        <v>3869.5800000000004</v>
      </c>
      <c r="Y36" s="65">
        <v>0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  <c r="AE36" s="77" t="s">
        <v>64</v>
      </c>
      <c r="AF36" s="43" t="s">
        <v>50</v>
      </c>
      <c r="AG36" s="48">
        <v>0.65</v>
      </c>
      <c r="AH36" s="108">
        <v>0</v>
      </c>
      <c r="AI36" s="108">
        <v>0</v>
      </c>
      <c r="AJ36" s="108">
        <v>0</v>
      </c>
      <c r="AK36" s="108">
        <v>0</v>
      </c>
      <c r="AL36" s="77" t="s">
        <v>64</v>
      </c>
      <c r="AM36" s="43" t="s">
        <v>50</v>
      </c>
      <c r="AN36" s="48">
        <v>0.65</v>
      </c>
      <c r="AO36" s="65">
        <f t="shared" ref="AO36:AV36" si="183">$AN$36*12*AO38</f>
        <v>1285.4400000000003</v>
      </c>
      <c r="AP36" s="65">
        <f t="shared" si="183"/>
        <v>3446.82</v>
      </c>
      <c r="AQ36" s="65">
        <f t="shared" si="183"/>
        <v>1960.9200000000003</v>
      </c>
      <c r="AR36" s="65">
        <f t="shared" si="183"/>
        <v>2419.56</v>
      </c>
      <c r="AS36" s="65">
        <f t="shared" si="183"/>
        <v>1677.7800000000002</v>
      </c>
      <c r="AT36" s="65">
        <f t="shared" si="183"/>
        <v>4427.2800000000007</v>
      </c>
      <c r="AU36" s="65">
        <f t="shared" si="183"/>
        <v>1790.88</v>
      </c>
      <c r="AV36" s="65">
        <f t="shared" si="183"/>
        <v>3435.9</v>
      </c>
      <c r="AW36" s="65">
        <v>0</v>
      </c>
      <c r="AX36" s="65">
        <f t="shared" ref="AX36" si="184">$AN$36*12*AX38</f>
        <v>3220.62</v>
      </c>
      <c r="AY36" s="77" t="s">
        <v>64</v>
      </c>
      <c r="AZ36" s="43" t="s">
        <v>50</v>
      </c>
      <c r="BA36" s="48">
        <v>0.65</v>
      </c>
      <c r="BB36" s="65">
        <f>BA36*12*BB38</f>
        <v>4768.1400000000003</v>
      </c>
      <c r="BC36" s="65">
        <f>BA36*12*BC38</f>
        <v>2161.3800000000006</v>
      </c>
      <c r="BD36" s="65">
        <v>0</v>
      </c>
      <c r="BE36" s="65">
        <v>0</v>
      </c>
      <c r="BF36" s="65">
        <v>0</v>
      </c>
      <c r="BG36" s="65">
        <v>0</v>
      </c>
      <c r="BH36" s="65">
        <v>0</v>
      </c>
      <c r="BI36" s="65">
        <v>0</v>
      </c>
      <c r="BJ36" s="65">
        <v>0</v>
      </c>
      <c r="BK36" s="65">
        <v>0</v>
      </c>
      <c r="BL36" s="65">
        <f>BA36*12*BL38</f>
        <v>5740.02</v>
      </c>
      <c r="BM36" s="65">
        <f>C36*12*BM38</f>
        <v>3671.46</v>
      </c>
      <c r="BN36" s="65">
        <f>C36*12*BN38</f>
        <v>4056.0000000000005</v>
      </c>
      <c r="BO36" s="77" t="s">
        <v>64</v>
      </c>
      <c r="BP36" s="43" t="s">
        <v>50</v>
      </c>
      <c r="BQ36" s="48">
        <v>0.65</v>
      </c>
      <c r="BR36" s="65">
        <v>0</v>
      </c>
      <c r="BS36" s="65">
        <v>0</v>
      </c>
      <c r="BT36" s="65">
        <f>$BQ$36*BT38*12</f>
        <v>2157.4800000000005</v>
      </c>
      <c r="BU36" s="65">
        <v>0</v>
      </c>
      <c r="BV36" s="65">
        <v>0</v>
      </c>
      <c r="BW36" s="65">
        <v>0</v>
      </c>
      <c r="BX36" s="65">
        <f>$BQ$36*BX38*12</f>
        <v>4184.7000000000007</v>
      </c>
      <c r="BY36" s="65">
        <v>0</v>
      </c>
      <c r="BZ36" s="65">
        <f t="shared" ref="BZ36:CI36" si="185">$BQ$36*BZ38*12</f>
        <v>3418.7400000000007</v>
      </c>
      <c r="CA36" s="65">
        <f t="shared" si="185"/>
        <v>3315.7799999999997</v>
      </c>
      <c r="CB36" s="65">
        <f t="shared" si="185"/>
        <v>3400.0199999999995</v>
      </c>
      <c r="CC36" s="65">
        <f t="shared" si="185"/>
        <v>3353.2200000000003</v>
      </c>
      <c r="CD36" s="65">
        <v>0</v>
      </c>
      <c r="CE36" s="65">
        <f t="shared" si="185"/>
        <v>2357.94</v>
      </c>
      <c r="CF36" s="65">
        <f t="shared" si="185"/>
        <v>2544.36</v>
      </c>
      <c r="CG36" s="65">
        <f t="shared" si="185"/>
        <v>2371.9800000000005</v>
      </c>
      <c r="CH36" s="65">
        <v>0</v>
      </c>
      <c r="CI36" s="65">
        <f t="shared" si="185"/>
        <v>4247.88</v>
      </c>
      <c r="CJ36" s="65">
        <v>0</v>
      </c>
      <c r="CK36" s="65">
        <v>0</v>
      </c>
      <c r="CL36" s="65">
        <v>0</v>
      </c>
      <c r="CM36" s="65">
        <v>0</v>
      </c>
      <c r="CN36" s="65">
        <v>0</v>
      </c>
      <c r="CO36" s="65">
        <f t="shared" ref="CO36:CR36" si="186">$BQ$36*CO38*12</f>
        <v>2253.42</v>
      </c>
      <c r="CP36" s="65">
        <f t="shared" si="186"/>
        <v>5931.9</v>
      </c>
      <c r="CQ36" s="65">
        <f t="shared" si="186"/>
        <v>2797.0800000000004</v>
      </c>
      <c r="CR36" s="65">
        <f t="shared" si="186"/>
        <v>2712.06</v>
      </c>
      <c r="CS36" s="65">
        <v>0</v>
      </c>
      <c r="CT36" s="65">
        <v>0</v>
      </c>
      <c r="CU36" s="65">
        <v>0</v>
      </c>
      <c r="CV36" s="65">
        <v>0</v>
      </c>
      <c r="CW36" s="65">
        <v>0</v>
      </c>
      <c r="CX36" s="65">
        <v>0</v>
      </c>
      <c r="CY36" s="65">
        <v>0</v>
      </c>
      <c r="CZ36" s="65">
        <f t="shared" ref="CZ36" si="187">$BQ$36*CZ38*12</f>
        <v>4181.58</v>
      </c>
      <c r="DA36" s="77" t="s">
        <v>45</v>
      </c>
      <c r="DB36" s="43" t="s">
        <v>50</v>
      </c>
      <c r="DC36" s="48">
        <v>0.65</v>
      </c>
      <c r="DD36" s="65">
        <f>DC36*12*DD38</f>
        <v>3475.6800000000003</v>
      </c>
      <c r="DE36" s="65">
        <f>$Y$36*12*DE38</f>
        <v>0</v>
      </c>
    </row>
    <row r="37" spans="1:113" s="15" customFormat="1" x14ac:dyDescent="0.2">
      <c r="A37" s="51" t="s">
        <v>2</v>
      </c>
      <c r="B37" s="60"/>
      <c r="C37" s="49"/>
      <c r="D37" s="13">
        <f>D35+D34+D28+D24+D14+D9+D36</f>
        <v>191600.28</v>
      </c>
      <c r="E37" s="13">
        <f t="shared" ref="E37:F37" si="188">E35+E34+E28+E24+E14+E9+E36</f>
        <v>111329.54399999999</v>
      </c>
      <c r="F37" s="13">
        <f t="shared" si="188"/>
        <v>106959.35999999999</v>
      </c>
      <c r="G37" s="78" t="s">
        <v>2</v>
      </c>
      <c r="H37" s="49"/>
      <c r="I37" s="49"/>
      <c r="J37" s="13">
        <f t="shared" ref="J37:AD37" si="189">J35+J34+J28+J24+J14+J10+J36</f>
        <v>126814.944</v>
      </c>
      <c r="K37" s="13">
        <f t="shared" si="189"/>
        <v>111025.96800000001</v>
      </c>
      <c r="L37" s="13">
        <f t="shared" si="189"/>
        <v>174941.4</v>
      </c>
      <c r="M37" s="13">
        <f t="shared" si="189"/>
        <v>130083.21600000001</v>
      </c>
      <c r="N37" s="13">
        <f t="shared" si="189"/>
        <v>104788.63199999998</v>
      </c>
      <c r="O37" s="13">
        <f t="shared" si="189"/>
        <v>100254.48</v>
      </c>
      <c r="P37" s="13">
        <f t="shared" si="189"/>
        <v>131878.46399999998</v>
      </c>
      <c r="Q37" s="13">
        <f t="shared" si="189"/>
        <v>142857.09599999999</v>
      </c>
      <c r="R37" s="13">
        <f t="shared" si="189"/>
        <v>170453.28</v>
      </c>
      <c r="S37" s="13">
        <f t="shared" si="189"/>
        <v>116849.016</v>
      </c>
      <c r="T37" s="13">
        <f t="shared" si="189"/>
        <v>62093.952000000005</v>
      </c>
      <c r="U37" s="13">
        <f t="shared" si="189"/>
        <v>103683.86399999999</v>
      </c>
      <c r="V37" s="13">
        <f t="shared" si="189"/>
        <v>100599.72</v>
      </c>
      <c r="W37" s="13">
        <f t="shared" si="189"/>
        <v>236071.89600000001</v>
      </c>
      <c r="X37" s="13">
        <f t="shared" si="189"/>
        <v>121682.376</v>
      </c>
      <c r="Y37" s="13">
        <f t="shared" si="189"/>
        <v>173758.57200000001</v>
      </c>
      <c r="Z37" s="13">
        <f t="shared" si="189"/>
        <v>124661.484</v>
      </c>
      <c r="AA37" s="13">
        <f t="shared" si="189"/>
        <v>99868.343999999983</v>
      </c>
      <c r="AB37" s="13">
        <f t="shared" si="189"/>
        <v>100935.67199999999</v>
      </c>
      <c r="AC37" s="13">
        <f t="shared" si="189"/>
        <v>127196.38799999998</v>
      </c>
      <c r="AD37" s="13">
        <f t="shared" si="189"/>
        <v>137313.76799999998</v>
      </c>
      <c r="AE37" s="78" t="s">
        <v>2</v>
      </c>
      <c r="AF37" s="49"/>
      <c r="AG37" s="49"/>
      <c r="AH37" s="109">
        <f t="shared" ref="AH37:AX37" si="190">AH35+AH34+AH28+AH24+AH14+AH10+AH36</f>
        <v>22656.832000000002</v>
      </c>
      <c r="AI37" s="109">
        <f t="shared" si="190"/>
        <v>18713.103999999999</v>
      </c>
      <c r="AJ37" s="109">
        <f>AJ35+AJ34+AJ28+AJ24+AJ14+AJ10+AJ36</f>
        <v>14073.423999999999</v>
      </c>
      <c r="AK37" s="109">
        <f>AK35+AK34+AK28+AK24+AK14+AK10+AK36</f>
        <v>31394.895999999997</v>
      </c>
      <c r="AL37" s="78" t="s">
        <v>2</v>
      </c>
      <c r="AM37" s="49"/>
      <c r="AN37" s="49"/>
      <c r="AO37" s="13">
        <f>AO35+AO34+AO28+AO24+AO14+AO10+AO36</f>
        <v>51264.288</v>
      </c>
      <c r="AP37" s="13">
        <f t="shared" si="190"/>
        <v>124850.96400000001</v>
      </c>
      <c r="AQ37" s="13">
        <f t="shared" si="190"/>
        <v>74261.784</v>
      </c>
      <c r="AR37" s="13">
        <f t="shared" si="190"/>
        <v>89876.712</v>
      </c>
      <c r="AS37" s="13">
        <f t="shared" si="190"/>
        <v>64621.955999999998</v>
      </c>
      <c r="AT37" s="13">
        <f t="shared" si="190"/>
        <v>158231.856</v>
      </c>
      <c r="AU37" s="13">
        <f t="shared" si="190"/>
        <v>68472.576000000001</v>
      </c>
      <c r="AV37" s="13">
        <f t="shared" si="190"/>
        <v>124479.17999999998</v>
      </c>
      <c r="AW37" s="13">
        <f t="shared" si="190"/>
        <v>43715.28</v>
      </c>
      <c r="AX37" s="13">
        <f t="shared" si="190"/>
        <v>117149.72399999999</v>
      </c>
      <c r="AY37" s="78" t="s">
        <v>2</v>
      </c>
      <c r="AZ37" s="49"/>
      <c r="BA37" s="49"/>
      <c r="BB37" s="13">
        <f>BB35+BB34+BB28+BB24+BB14+BB10+BB36</f>
        <v>117375.49599999998</v>
      </c>
      <c r="BC37" s="13">
        <f t="shared" ref="BC37:BN37" si="191">BC35+BC34+BC28+BC24+BC14+BC10+BC36</f>
        <v>54572.631999999991</v>
      </c>
      <c r="BD37" s="13">
        <f t="shared" si="191"/>
        <v>25159.096000000001</v>
      </c>
      <c r="BE37" s="13">
        <f t="shared" si="191"/>
        <v>76349.2</v>
      </c>
      <c r="BF37" s="13">
        <f t="shared" si="191"/>
        <v>106123.03599999999</v>
      </c>
      <c r="BG37" s="13">
        <f t="shared" si="191"/>
        <v>111670.73199999999</v>
      </c>
      <c r="BH37" s="13">
        <f t="shared" si="191"/>
        <v>130511.28400000001</v>
      </c>
      <c r="BI37" s="13">
        <f t="shared" si="191"/>
        <v>135212.416</v>
      </c>
      <c r="BJ37" s="13">
        <f t="shared" si="191"/>
        <v>98125.707999999984</v>
      </c>
      <c r="BK37" s="13">
        <f t="shared" si="191"/>
        <v>138130.35999999999</v>
      </c>
      <c r="BL37" s="13">
        <f t="shared" si="191"/>
        <v>140790.32800000001</v>
      </c>
      <c r="BM37" s="13">
        <f t="shared" si="191"/>
        <v>90953.944000000003</v>
      </c>
      <c r="BN37" s="13">
        <f t="shared" si="191"/>
        <v>100218.4</v>
      </c>
      <c r="BO37" s="78" t="s">
        <v>2</v>
      </c>
      <c r="BP37" s="49"/>
      <c r="BQ37" s="49"/>
      <c r="BR37" s="13">
        <f>BR35+BR34+BR28+BR24+BR14+BR10+BR36</f>
        <v>125723.24799999999</v>
      </c>
      <c r="BS37" s="13">
        <f t="shared" ref="BS37:CH37" si="192">BS35+BS34+BS28+BS24+BS14+BS10+BS36</f>
        <v>83258.215999999986</v>
      </c>
      <c r="BT37" s="13">
        <f t="shared" si="192"/>
        <v>64803.384000000013</v>
      </c>
      <c r="BU37" s="13">
        <f t="shared" si="192"/>
        <v>40120.119999999995</v>
      </c>
      <c r="BV37" s="13">
        <f t="shared" si="192"/>
        <v>40077.631999999998</v>
      </c>
      <c r="BW37" s="13">
        <f t="shared" si="192"/>
        <v>103310.18399999999</v>
      </c>
      <c r="BX37" s="13">
        <f t="shared" si="192"/>
        <v>123347.26</v>
      </c>
      <c r="BY37" s="13">
        <f t="shared" si="192"/>
        <v>116315.09599999999</v>
      </c>
      <c r="BZ37" s="13">
        <f t="shared" si="192"/>
        <v>101230.692</v>
      </c>
      <c r="CA37" s="13">
        <f t="shared" si="192"/>
        <v>98258.52399999999</v>
      </c>
      <c r="CB37" s="13">
        <f t="shared" si="192"/>
        <v>100692.11599999999</v>
      </c>
      <c r="CC37" s="13">
        <f t="shared" si="192"/>
        <v>99341.675999999978</v>
      </c>
      <c r="CD37" s="13">
        <f t="shared" si="192"/>
        <v>60829.407999999996</v>
      </c>
      <c r="CE37" s="13">
        <f t="shared" si="192"/>
        <v>70603.051999999996</v>
      </c>
      <c r="CF37" s="13">
        <f t="shared" si="192"/>
        <v>75987.288</v>
      </c>
      <c r="CG37" s="13">
        <f t="shared" si="192"/>
        <v>71010.483999999997</v>
      </c>
      <c r="CH37" s="13">
        <f t="shared" si="192"/>
        <v>181512.60800000001</v>
      </c>
      <c r="CI37" s="13">
        <f t="shared" ref="CI37" si="193">CI35+CI34+CI28+CI24+CI14+CI10+CI36</f>
        <v>125182.704</v>
      </c>
      <c r="CJ37" s="13">
        <f t="shared" ref="CJ37" si="194">CJ35+CJ34+CJ28+CJ24+CJ14+CJ10+CJ36</f>
        <v>81948.831999999995</v>
      </c>
      <c r="CK37" s="13">
        <f t="shared" ref="CK37" si="195">CK35+CK34+CK28+CK24+CK14+CK10+CK36</f>
        <v>90756.152000000002</v>
      </c>
      <c r="CL37" s="13">
        <f t="shared" ref="CL37" si="196">CL35+CL34+CL28+CL24+CL14+CL10+CL36</f>
        <v>135506.304</v>
      </c>
      <c r="CM37" s="13">
        <f t="shared" ref="CM37" si="197">CM35+CM34+CM28+CM24+CM14+CM10+CM36</f>
        <v>162556.84</v>
      </c>
      <c r="CN37" s="13">
        <f t="shared" ref="CN37" si="198">CN35+CN34+CN28+CN24+CN14+CN10+CN36</f>
        <v>92803.088000000003</v>
      </c>
      <c r="CO37" s="13">
        <f t="shared" ref="CO37" si="199">CO35+CO34+CO28+CO24+CO14+CO10+CO36</f>
        <v>67594.835999999996</v>
      </c>
      <c r="CP37" s="13">
        <f t="shared" ref="CP37" si="200">CP35+CP34+CP28+CP24+CP14+CP10+CP36</f>
        <v>173819.02</v>
      </c>
      <c r="CQ37" s="13">
        <f t="shared" ref="CQ37" si="201">CQ35+CQ34+CQ28+CQ24+CQ14+CQ10+CQ36</f>
        <v>83296.063999999998</v>
      </c>
      <c r="CR37" s="13">
        <f t="shared" ref="CR37" si="202">CR35+CR34+CR28+CR24+CR14+CR10+CR36</f>
        <v>80841.947999999989</v>
      </c>
      <c r="CS37" s="13">
        <f t="shared" ref="CS37" si="203">CS35+CS34+CS28+CS24+CS14+CS10+CS36</f>
        <v>70563.975999999995</v>
      </c>
      <c r="CT37" s="13">
        <f t="shared" ref="CT37" si="204">CT35+CT34+CT28+CT24+CT14+CT10+CT36</f>
        <v>63193.759999999995</v>
      </c>
      <c r="CU37" s="13">
        <f t="shared" ref="CU37" si="205">CU35+CU34+CU28+CU24+CU14+CU10+CU36</f>
        <v>118511.496</v>
      </c>
      <c r="CV37" s="13">
        <f t="shared" ref="CV37" si="206">CV35+CV34+CV28+CV24+CV14+CV10+CV36</f>
        <v>74763.567999999999</v>
      </c>
      <c r="CW37" s="13">
        <f t="shared" ref="CW37" si="207">CW35+CW34+CW28+CW24+CW14+CW10+CW36</f>
        <v>108424.28</v>
      </c>
      <c r="CX37" s="13">
        <f t="shared" ref="CX37" si="208">CX35+CX34+CX28+CX24+CX14+CX10+CX36</f>
        <v>99140.59199999999</v>
      </c>
      <c r="CY37" s="13">
        <f t="shared" ref="CY37" si="209">CY35+CY34+CY28+CY24+CY14+CY10+CY36</f>
        <v>74353.432000000001</v>
      </c>
      <c r="CZ37" s="13">
        <f t="shared" ref="CZ37" si="210">CZ35+CZ34+CZ28+CZ24+CZ14+CZ10+CZ36</f>
        <v>123285.164</v>
      </c>
      <c r="DA37" s="78" t="s">
        <v>2</v>
      </c>
      <c r="DB37" s="49"/>
      <c r="DC37" s="49"/>
      <c r="DD37" s="13">
        <f>DD35+DD34+DD28+DD24+DD14+DD10+DD36</f>
        <v>93081.567999999999</v>
      </c>
      <c r="DE37" s="13">
        <f>DE35+DE34+DE28+DE24+DE14+DE10+DE36</f>
        <v>89801.367999999988</v>
      </c>
      <c r="DF37" s="2">
        <v>9002502.9000000004</v>
      </c>
      <c r="DG37" s="90">
        <f>DF37/12</f>
        <v>750208.57500000007</v>
      </c>
      <c r="DH37" s="90">
        <f>DG37*5/100</f>
        <v>37510.428750000006</v>
      </c>
      <c r="DI37" s="90"/>
    </row>
    <row r="38" spans="1:113" s="2" customFormat="1" ht="25.5" customHeight="1" x14ac:dyDescent="0.2">
      <c r="A38" s="51" t="s">
        <v>1</v>
      </c>
      <c r="B38" s="60"/>
      <c r="C38" s="50"/>
      <c r="D38" s="86">
        <v>733</v>
      </c>
      <c r="E38" s="86">
        <v>413.4</v>
      </c>
      <c r="F38" s="86">
        <v>396</v>
      </c>
      <c r="G38" s="78" t="s">
        <v>1</v>
      </c>
      <c r="H38" s="49"/>
      <c r="I38" s="50"/>
      <c r="J38" s="34">
        <v>518.4</v>
      </c>
      <c r="K38" s="34">
        <v>449.8</v>
      </c>
      <c r="L38" s="34">
        <v>727.5</v>
      </c>
      <c r="M38" s="34">
        <v>532.6</v>
      </c>
      <c r="N38" s="34">
        <v>422.7</v>
      </c>
      <c r="O38" s="34">
        <v>403</v>
      </c>
      <c r="P38" s="34">
        <v>540.4</v>
      </c>
      <c r="Q38" s="34">
        <v>588.1</v>
      </c>
      <c r="R38" s="34">
        <v>708</v>
      </c>
      <c r="S38" s="34">
        <v>475.1</v>
      </c>
      <c r="T38" s="34">
        <v>237.2</v>
      </c>
      <c r="U38" s="34">
        <v>417.9</v>
      </c>
      <c r="V38" s="34">
        <v>404.5</v>
      </c>
      <c r="W38" s="34">
        <v>993.1</v>
      </c>
      <c r="X38" s="34">
        <v>496.1</v>
      </c>
      <c r="Y38" s="34">
        <v>747.7</v>
      </c>
      <c r="Z38" s="34">
        <v>526.9</v>
      </c>
      <c r="AA38" s="34">
        <v>415.4</v>
      </c>
      <c r="AB38" s="34">
        <v>420.2</v>
      </c>
      <c r="AC38" s="34">
        <v>538.29999999999995</v>
      </c>
      <c r="AD38" s="34">
        <v>583.79999999999995</v>
      </c>
      <c r="AE38" s="78" t="s">
        <v>1</v>
      </c>
      <c r="AF38" s="49"/>
      <c r="AG38" s="50"/>
      <c r="AH38" s="110">
        <v>78.2</v>
      </c>
      <c r="AI38" s="110">
        <v>62.9</v>
      </c>
      <c r="AJ38" s="110">
        <v>44.9</v>
      </c>
      <c r="AK38" s="110">
        <v>112.1</v>
      </c>
      <c r="AL38" s="78" t="s">
        <v>1</v>
      </c>
      <c r="AM38" s="49"/>
      <c r="AN38" s="50"/>
      <c r="AO38" s="87">
        <v>164.8</v>
      </c>
      <c r="AP38" s="87">
        <v>441.9</v>
      </c>
      <c r="AQ38" s="87">
        <v>251.4</v>
      </c>
      <c r="AR38" s="87">
        <v>310.2</v>
      </c>
      <c r="AS38" s="87">
        <v>215.1</v>
      </c>
      <c r="AT38" s="87">
        <v>567.6</v>
      </c>
      <c r="AU38" s="87">
        <v>229.6</v>
      </c>
      <c r="AV38" s="87">
        <v>440.5</v>
      </c>
      <c r="AW38" s="87">
        <v>140.5</v>
      </c>
      <c r="AX38" s="87">
        <v>412.9</v>
      </c>
      <c r="AY38" s="78" t="s">
        <v>1</v>
      </c>
      <c r="AZ38" s="49"/>
      <c r="BA38" s="50"/>
      <c r="BB38" s="85">
        <v>611.29999999999995</v>
      </c>
      <c r="BC38" s="85">
        <v>277.10000000000002</v>
      </c>
      <c r="BD38" s="85">
        <v>125.8</v>
      </c>
      <c r="BE38" s="85">
        <v>410</v>
      </c>
      <c r="BF38" s="85">
        <v>575.29999999999995</v>
      </c>
      <c r="BG38" s="85">
        <v>606.1</v>
      </c>
      <c r="BH38" s="85">
        <v>710.7</v>
      </c>
      <c r="BI38" s="85">
        <v>736.8</v>
      </c>
      <c r="BJ38" s="85">
        <v>530.9</v>
      </c>
      <c r="BK38" s="85">
        <v>753</v>
      </c>
      <c r="BL38" s="85">
        <v>735.9</v>
      </c>
      <c r="BM38" s="85">
        <v>470.7</v>
      </c>
      <c r="BN38" s="85">
        <v>520</v>
      </c>
      <c r="BO38" s="78" t="s">
        <v>1</v>
      </c>
      <c r="BP38" s="49"/>
      <c r="BQ38" s="50"/>
      <c r="BR38" s="84">
        <v>566.70000000000005</v>
      </c>
      <c r="BS38" s="84">
        <v>371.4</v>
      </c>
      <c r="BT38" s="84">
        <v>276.60000000000002</v>
      </c>
      <c r="BU38" s="84">
        <v>173</v>
      </c>
      <c r="BV38" s="84">
        <v>172.8</v>
      </c>
      <c r="BW38" s="84">
        <v>463.6</v>
      </c>
      <c r="BX38" s="84">
        <v>536.5</v>
      </c>
      <c r="BY38" s="84">
        <v>523.4</v>
      </c>
      <c r="BZ38" s="84">
        <v>438.3</v>
      </c>
      <c r="CA38" s="84">
        <v>425.1</v>
      </c>
      <c r="CB38" s="84">
        <v>435.9</v>
      </c>
      <c r="CC38" s="84">
        <v>429.9</v>
      </c>
      <c r="CD38" s="84">
        <v>268.2</v>
      </c>
      <c r="CE38" s="84">
        <v>302.3</v>
      </c>
      <c r="CF38" s="84">
        <v>326.2</v>
      </c>
      <c r="CG38" s="84">
        <v>304.10000000000002</v>
      </c>
      <c r="CH38" s="84">
        <v>823.2</v>
      </c>
      <c r="CI38" s="84">
        <v>544.6</v>
      </c>
      <c r="CJ38" s="84">
        <v>365.3</v>
      </c>
      <c r="CK38" s="84">
        <v>405.8</v>
      </c>
      <c r="CL38" s="84">
        <v>611.6</v>
      </c>
      <c r="CM38" s="84">
        <v>736</v>
      </c>
      <c r="CN38" s="84">
        <v>415.2</v>
      </c>
      <c r="CO38" s="84">
        <v>288.89999999999998</v>
      </c>
      <c r="CP38" s="84">
        <v>760.5</v>
      </c>
      <c r="CQ38" s="84">
        <v>358.6</v>
      </c>
      <c r="CR38" s="84">
        <v>347.7</v>
      </c>
      <c r="CS38" s="84">
        <v>312.89999999999998</v>
      </c>
      <c r="CT38" s="84">
        <v>279</v>
      </c>
      <c r="CU38" s="84">
        <v>533.4</v>
      </c>
      <c r="CV38" s="84">
        <v>332.2</v>
      </c>
      <c r="CW38" s="84">
        <v>487</v>
      </c>
      <c r="CX38" s="84">
        <v>444.3</v>
      </c>
      <c r="CY38" s="84">
        <v>330.3</v>
      </c>
      <c r="CZ38" s="84">
        <v>536.1</v>
      </c>
      <c r="DA38" s="78" t="s">
        <v>1</v>
      </c>
      <c r="DB38" s="49"/>
      <c r="DC38" s="50"/>
      <c r="DD38" s="114">
        <v>445.6</v>
      </c>
      <c r="DE38" s="114">
        <v>446.6</v>
      </c>
      <c r="DF38" s="2">
        <v>39044.1</v>
      </c>
      <c r="DG38" s="88"/>
      <c r="DH38" s="88">
        <f>DF38*80*70/100</f>
        <v>2186469.6</v>
      </c>
      <c r="DI38" s="88"/>
    </row>
    <row r="39" spans="1:113" s="2" customFormat="1" ht="25.5" customHeight="1" x14ac:dyDescent="0.2">
      <c r="A39" s="51" t="s">
        <v>51</v>
      </c>
      <c r="B39" s="61"/>
      <c r="C39" s="50"/>
      <c r="D39" s="14">
        <f>D37 /12/D38</f>
        <v>21.782660300136428</v>
      </c>
      <c r="E39" s="14">
        <f t="shared" ref="E39:F39" si="211">E37 /12/E38</f>
        <v>22.441852926947266</v>
      </c>
      <c r="F39" s="14">
        <f t="shared" si="211"/>
        <v>22.508282828282827</v>
      </c>
      <c r="G39" s="51" t="s">
        <v>65</v>
      </c>
      <c r="H39" s="50"/>
      <c r="I39" s="50"/>
      <c r="J39" s="14">
        <f t="shared" ref="J39:AD39" si="212">J37/12/J38</f>
        <v>20.385632716049383</v>
      </c>
      <c r="K39" s="14">
        <f t="shared" si="212"/>
        <v>20.569506447309916</v>
      </c>
      <c r="L39" s="14">
        <f t="shared" si="212"/>
        <v>20.039106529209622</v>
      </c>
      <c r="M39" s="14">
        <f t="shared" si="212"/>
        <v>20.353488546751787</v>
      </c>
      <c r="N39" s="14">
        <f t="shared" si="212"/>
        <v>20.658590016560204</v>
      </c>
      <c r="O39" s="14">
        <f t="shared" si="212"/>
        <v>20.730868486352357</v>
      </c>
      <c r="P39" s="14">
        <f t="shared" si="212"/>
        <v>20.336550703182823</v>
      </c>
      <c r="Q39" s="14">
        <f t="shared" si="212"/>
        <v>20.24274443121918</v>
      </c>
      <c r="R39" s="14">
        <f t="shared" si="212"/>
        <v>20.06276836158192</v>
      </c>
      <c r="S39" s="14">
        <f t="shared" si="212"/>
        <v>20.495512523679224</v>
      </c>
      <c r="T39" s="14">
        <f t="shared" si="212"/>
        <v>21.814907251264756</v>
      </c>
      <c r="U39" s="14">
        <f t="shared" si="212"/>
        <v>20.675573103613303</v>
      </c>
      <c r="V39" s="14">
        <f t="shared" si="212"/>
        <v>20.725117428924598</v>
      </c>
      <c r="W39" s="14">
        <f t="shared" si="212"/>
        <v>19.80934246299466</v>
      </c>
      <c r="X39" s="14">
        <f t="shared" si="212"/>
        <v>20.439826647853256</v>
      </c>
      <c r="Y39" s="14">
        <f t="shared" si="212"/>
        <v>19.365896750033436</v>
      </c>
      <c r="Z39" s="14">
        <f t="shared" si="212"/>
        <v>19.716183336496492</v>
      </c>
      <c r="AA39" s="14">
        <f t="shared" si="212"/>
        <v>20.034573904670196</v>
      </c>
      <c r="AB39" s="14">
        <f t="shared" si="212"/>
        <v>20.017386958591146</v>
      </c>
      <c r="AC39" s="14">
        <f t="shared" si="212"/>
        <v>19.691062604495635</v>
      </c>
      <c r="AD39" s="14">
        <f t="shared" si="212"/>
        <v>19.600572113737581</v>
      </c>
      <c r="AE39" s="51" t="s">
        <v>65</v>
      </c>
      <c r="AF39" s="50"/>
      <c r="AG39" s="50"/>
      <c r="AH39" s="111">
        <f t="shared" ref="AH39:AX39" si="213">AH37/12/AH38</f>
        <v>24.144109121909636</v>
      </c>
      <c r="AI39" s="111">
        <f t="shared" si="213"/>
        <v>24.792135665076842</v>
      </c>
      <c r="AJ39" s="111">
        <f>AJ37/12/AJ38</f>
        <v>26.119940608760206</v>
      </c>
      <c r="AK39" s="111">
        <f>AK37/12/AK38</f>
        <v>23.338459708593515</v>
      </c>
      <c r="AL39" s="51" t="s">
        <v>65</v>
      </c>
      <c r="AM39" s="50"/>
      <c r="AN39" s="50"/>
      <c r="AO39" s="14">
        <f t="shared" ref="AO39" si="214">AO37/12/AO38</f>
        <v>25.922475728155341</v>
      </c>
      <c r="AP39" s="14">
        <f t="shared" si="213"/>
        <v>23.544347137361399</v>
      </c>
      <c r="AQ39" s="14">
        <f t="shared" si="213"/>
        <v>24.616077963404933</v>
      </c>
      <c r="AR39" s="14">
        <f t="shared" si="213"/>
        <v>24.144829142488717</v>
      </c>
      <c r="AS39" s="14">
        <f t="shared" si="213"/>
        <v>25.035625290562528</v>
      </c>
      <c r="AT39" s="14">
        <f t="shared" si="213"/>
        <v>23.231127554615924</v>
      </c>
      <c r="AU39" s="14">
        <f t="shared" si="213"/>
        <v>24.852125435540071</v>
      </c>
      <c r="AV39" s="14">
        <f t="shared" si="213"/>
        <v>23.548842224744604</v>
      </c>
      <c r="AW39" s="14">
        <f t="shared" si="213"/>
        <v>25.928398576512457</v>
      </c>
      <c r="AX39" s="14">
        <f t="shared" si="213"/>
        <v>23.643683700653909</v>
      </c>
      <c r="AY39" s="51" t="s">
        <v>65</v>
      </c>
      <c r="AZ39" s="50"/>
      <c r="BA39" s="50"/>
      <c r="BB39" s="14">
        <f t="shared" ref="BB39:BN39" si="215">BB37/12/BB38</f>
        <v>16.000803751567698</v>
      </c>
      <c r="BC39" s="14">
        <f t="shared" si="215"/>
        <v>16.411834476121733</v>
      </c>
      <c r="BD39" s="14">
        <f t="shared" si="215"/>
        <v>16.66606783253842</v>
      </c>
      <c r="BE39" s="14">
        <f t="shared" si="215"/>
        <v>15.518130081300813</v>
      </c>
      <c r="BF39" s="14">
        <f t="shared" si="215"/>
        <v>15.372129903238889</v>
      </c>
      <c r="BG39" s="14">
        <f t="shared" si="215"/>
        <v>15.353727657702246</v>
      </c>
      <c r="BH39" s="14">
        <f t="shared" si="215"/>
        <v>15.303138220533747</v>
      </c>
      <c r="BI39" s="14">
        <f t="shared" si="215"/>
        <v>15.292754252623959</v>
      </c>
      <c r="BJ39" s="14">
        <f t="shared" si="215"/>
        <v>15.402415395240785</v>
      </c>
      <c r="BK39" s="14">
        <f t="shared" si="215"/>
        <v>15.286671093404161</v>
      </c>
      <c r="BL39" s="14">
        <f t="shared" si="215"/>
        <v>15.943100058884813</v>
      </c>
      <c r="BM39" s="14">
        <f t="shared" si="215"/>
        <v>16.102603215069756</v>
      </c>
      <c r="BN39" s="14">
        <f t="shared" si="215"/>
        <v>16.060641025641026</v>
      </c>
      <c r="BO39" s="51" t="s">
        <v>65</v>
      </c>
      <c r="BP39" s="50"/>
      <c r="BQ39" s="50"/>
      <c r="BR39" s="14">
        <f t="shared" ref="BR39:CH39" si="216">BR37 /12/BR38</f>
        <v>18.487625433798009</v>
      </c>
      <c r="BS39" s="14">
        <f t="shared" si="216"/>
        <v>18.681164961407283</v>
      </c>
      <c r="BT39" s="14">
        <f t="shared" si="216"/>
        <v>19.523796095444688</v>
      </c>
      <c r="BU39" s="14">
        <f t="shared" si="216"/>
        <v>19.325684007707125</v>
      </c>
      <c r="BV39" s="14">
        <f t="shared" si="216"/>
        <v>19.327561728395061</v>
      </c>
      <c r="BW39" s="14">
        <f t="shared" si="216"/>
        <v>18.570280414150126</v>
      </c>
      <c r="BX39" s="14">
        <f t="shared" si="216"/>
        <v>19.159251320285804</v>
      </c>
      <c r="BY39" s="14">
        <f t="shared" si="216"/>
        <v>18.51915297414342</v>
      </c>
      <c r="BZ39" s="14">
        <f t="shared" si="216"/>
        <v>19.246842345425506</v>
      </c>
      <c r="CA39" s="14">
        <f t="shared" si="216"/>
        <v>19.261845056065237</v>
      </c>
      <c r="CB39" s="14">
        <f t="shared" si="216"/>
        <v>19.249850118528716</v>
      </c>
      <c r="CC39" s="14">
        <f t="shared" si="216"/>
        <v>19.256741102581991</v>
      </c>
      <c r="CD39" s="14">
        <f t="shared" si="216"/>
        <v>18.90051205567984</v>
      </c>
      <c r="CE39" s="14">
        <f t="shared" si="216"/>
        <v>19.462744514279411</v>
      </c>
      <c r="CF39" s="14">
        <f t="shared" si="216"/>
        <v>19.41224402207235</v>
      </c>
      <c r="CG39" s="14">
        <f t="shared" si="216"/>
        <v>19.459192151704482</v>
      </c>
      <c r="CH39" s="14">
        <f t="shared" si="216"/>
        <v>18.374697116942016</v>
      </c>
      <c r="CI39" s="14">
        <f t="shared" ref="CI39:CZ39" si="217">CI37 /12/CI38</f>
        <v>19.155145060594933</v>
      </c>
      <c r="CJ39" s="14">
        <f t="shared" si="217"/>
        <v>18.694413723879915</v>
      </c>
      <c r="CK39" s="14">
        <f t="shared" si="217"/>
        <v>18.637290947921798</v>
      </c>
      <c r="CL39" s="14">
        <f t="shared" si="217"/>
        <v>18.463361674296927</v>
      </c>
      <c r="CM39" s="14">
        <f t="shared" si="217"/>
        <v>18.405439311594204</v>
      </c>
      <c r="CN39" s="14">
        <f t="shared" si="217"/>
        <v>18.626181759794477</v>
      </c>
      <c r="CO39" s="14">
        <f t="shared" si="217"/>
        <v>19.497760470751125</v>
      </c>
      <c r="CP39" s="14">
        <f t="shared" si="217"/>
        <v>19.046572430418585</v>
      </c>
      <c r="CQ39" s="14">
        <f t="shared" si="217"/>
        <v>19.356772634318645</v>
      </c>
      <c r="CR39" s="14">
        <f t="shared" si="217"/>
        <v>19.375406960023007</v>
      </c>
      <c r="CS39" s="14">
        <f t="shared" si="217"/>
        <v>18.793005219985083</v>
      </c>
      <c r="CT39" s="14">
        <f t="shared" si="217"/>
        <v>18.875077658303464</v>
      </c>
      <c r="CU39" s="14">
        <f t="shared" si="217"/>
        <v>18.515106861642298</v>
      </c>
      <c r="CV39" s="14">
        <f t="shared" si="217"/>
        <v>18.75465783664459</v>
      </c>
      <c r="CW39" s="14">
        <f t="shared" si="217"/>
        <v>18.553093771389459</v>
      </c>
      <c r="CX39" s="14">
        <f t="shared" si="217"/>
        <v>18.594904343911768</v>
      </c>
      <c r="CY39" s="14">
        <f t="shared" si="217"/>
        <v>18.759065496013722</v>
      </c>
      <c r="CZ39" s="14">
        <f t="shared" si="217"/>
        <v>19.163894173972519</v>
      </c>
      <c r="DA39" s="51" t="s">
        <v>65</v>
      </c>
      <c r="DB39" s="50"/>
      <c r="DC39" s="50"/>
      <c r="DD39" s="14">
        <f t="shared" ref="DD39:DE39" si="218">DD37/12/DD38</f>
        <v>17.407534410532612</v>
      </c>
      <c r="DE39" s="14">
        <f t="shared" si="218"/>
        <v>16.756487535453051</v>
      </c>
      <c r="DF39" s="88"/>
      <c r="DG39" s="88"/>
      <c r="DH39" s="88"/>
      <c r="DI39" s="88"/>
    </row>
    <row r="40" spans="1:113" s="2" customFormat="1" ht="15.75" customHeight="1" x14ac:dyDescent="0.2">
      <c r="A40" s="18"/>
      <c r="B40" s="22"/>
      <c r="C40" s="22"/>
      <c r="D40" s="19"/>
      <c r="E40" s="7"/>
      <c r="F40" s="7"/>
      <c r="G40" s="22"/>
      <c r="H40" s="22"/>
      <c r="I40" s="2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22"/>
      <c r="AH40" s="112"/>
      <c r="AI40" s="112"/>
      <c r="AJ40" s="112"/>
      <c r="AK40" s="112"/>
      <c r="AL40" s="7"/>
      <c r="AM40" s="7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1"/>
      <c r="AZ40" s="1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113" s="2" customFormat="1" ht="25.5" customHeight="1" x14ac:dyDescent="0.2">
      <c r="A41" s="18"/>
      <c r="B41" s="22"/>
      <c r="C41" s="22"/>
      <c r="D41" s="19"/>
      <c r="E41" s="7"/>
      <c r="F41" s="7"/>
      <c r="G41" s="22"/>
      <c r="H41" s="22"/>
      <c r="I41" s="2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22"/>
      <c r="AH41" s="112"/>
      <c r="AI41" s="112"/>
      <c r="AJ41" s="112"/>
      <c r="AK41" s="112"/>
      <c r="AL41" s="7"/>
      <c r="AM41" s="7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1"/>
      <c r="AZ41" s="1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113" s="1" customFormat="1" ht="12.75" customHeight="1" x14ac:dyDescent="0.2">
      <c r="A42" s="6"/>
      <c r="B42" s="20"/>
      <c r="C42" s="20"/>
      <c r="D42" s="7"/>
      <c r="E42" s="7"/>
      <c r="F42" s="7"/>
      <c r="G42" s="42"/>
      <c r="H42" s="20"/>
      <c r="I42" s="20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20"/>
      <c r="AH42" s="94"/>
      <c r="AI42" s="94"/>
      <c r="AJ42" s="94"/>
      <c r="AK42" s="94"/>
      <c r="AL42" s="7"/>
      <c r="AM42" s="7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113" s="1" customFormat="1" ht="12.75" hidden="1" customHeight="1" x14ac:dyDescent="0.2">
      <c r="A43" s="6"/>
      <c r="B43" s="20"/>
      <c r="C43" s="20"/>
      <c r="D43" s="7"/>
      <c r="E43" s="7"/>
      <c r="F43" s="7"/>
      <c r="G43" s="42"/>
      <c r="H43" s="20"/>
      <c r="I43" s="20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20"/>
      <c r="AH43" s="94"/>
      <c r="AI43" s="94"/>
      <c r="AJ43" s="94"/>
      <c r="AK43" s="94"/>
      <c r="AL43" s="7"/>
      <c r="AM43" s="7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113" s="1" customFormat="1" x14ac:dyDescent="0.2">
      <c r="A44" s="6"/>
      <c r="B44" s="20"/>
      <c r="C44" s="20"/>
      <c r="D44" s="7"/>
      <c r="E44" s="7"/>
      <c r="F44" s="7"/>
      <c r="G44" s="42"/>
      <c r="H44" s="20"/>
      <c r="I44" s="20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20"/>
      <c r="AH44" s="94"/>
      <c r="AI44" s="94"/>
      <c r="AJ44" s="94"/>
      <c r="AK44" s="94"/>
      <c r="AL44" s="7"/>
      <c r="AM44" s="7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113" s="1" customFormat="1" x14ac:dyDescent="0.2">
      <c r="A45" s="6"/>
      <c r="B45" s="20"/>
      <c r="C45" s="20"/>
      <c r="D45" s="7"/>
      <c r="E45" s="7"/>
      <c r="F45" s="7"/>
      <c r="G45" s="42"/>
      <c r="H45" s="20"/>
      <c r="I45" s="20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20"/>
      <c r="AH45" s="94"/>
      <c r="AI45" s="94"/>
      <c r="AJ45" s="94"/>
      <c r="AK45" s="94"/>
      <c r="AL45" s="7"/>
      <c r="AM45" s="7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113" s="1" customFormat="1" x14ac:dyDescent="0.2">
      <c r="A46" s="6" t="s">
        <v>0</v>
      </c>
      <c r="B46" s="20"/>
      <c r="C46" s="20"/>
      <c r="D46" s="7"/>
      <c r="E46" s="7"/>
      <c r="F46" s="7"/>
      <c r="G46" s="42"/>
      <c r="H46" s="20"/>
      <c r="I46" s="20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20"/>
      <c r="AH46" s="94"/>
      <c r="AI46" s="94"/>
      <c r="AJ46" s="94"/>
      <c r="AK46" s="94"/>
      <c r="AL46" s="7"/>
      <c r="AM46" s="7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113" s="1" customFormat="1" x14ac:dyDescent="0.2">
      <c r="A47" s="6"/>
      <c r="B47" s="20"/>
      <c r="C47" s="20"/>
      <c r="D47" s="7"/>
      <c r="E47" s="7"/>
      <c r="F47" s="7"/>
      <c r="G47" s="42"/>
      <c r="H47" s="20"/>
      <c r="I47" s="20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20"/>
      <c r="AH47" s="94"/>
      <c r="AI47" s="94"/>
      <c r="AJ47" s="94"/>
      <c r="AK47" s="94"/>
      <c r="AL47" s="7"/>
      <c r="AM47" s="7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</sheetData>
  <mergeCells count="19">
    <mergeCell ref="DC7:DC8"/>
    <mergeCell ref="AL7:AL8"/>
    <mergeCell ref="AM7:AM8"/>
    <mergeCell ref="AN7:AN8"/>
    <mergeCell ref="DA7:DA8"/>
    <mergeCell ref="DB7:DB8"/>
    <mergeCell ref="BP7:BP8"/>
    <mergeCell ref="BQ7:BQ8"/>
    <mergeCell ref="AY7:AY8"/>
    <mergeCell ref="A6:A8"/>
    <mergeCell ref="B7:B8"/>
    <mergeCell ref="BO7:BO8"/>
    <mergeCell ref="AZ7:AZ8"/>
    <mergeCell ref="BA7:BA8"/>
    <mergeCell ref="C7:C8"/>
    <mergeCell ref="I7:I8"/>
    <mergeCell ref="AE7:AE8"/>
    <mergeCell ref="AF7:AF8"/>
    <mergeCell ref="AG7:AG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2017-06-08T11:17:05Z</dcterms:modified>
</cp:coreProperties>
</file>